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00" windowWidth="25125" windowHeight="5775" tabRatio="804" activeTab="0"/>
  </bookViews>
  <sheets>
    <sheet name="2-4.1.2015 (weekend)" sheetId="1" r:id="rId1"/>
    <sheet name="Haftasonu (İLK 20)" sheetId="2" r:id="rId2"/>
    <sheet name="Hafta (İLK 20)" sheetId="3" r:id="rId3"/>
    <sheet name="Önceki yıllar 2014" sheetId="4" r:id="rId4"/>
    <sheet name="2015 filmleri (yeni)" sheetId="5" r:id="rId5"/>
  </sheets>
  <definedNames>
    <definedName name="_xlnm.Print_Area" localSheetId="0">'2-4.1.2015 (weekend)'!#REF!</definedName>
  </definedNames>
  <calcPr fullCalcOnLoad="1"/>
</workbook>
</file>

<file path=xl/sharedStrings.xml><?xml version="1.0" encoding="utf-8"?>
<sst xmlns="http://schemas.openxmlformats.org/spreadsheetml/2006/main" count="618" uniqueCount="269">
  <si>
    <t>Profit - Dağılım</t>
  </si>
  <si>
    <t>Average - Ortalama</t>
  </si>
  <si>
    <t>Cumulative data - Toplam veriler</t>
  </si>
  <si>
    <t>S</t>
  </si>
  <si>
    <t>Attempt</t>
  </si>
  <si>
    <t>Son</t>
  </si>
  <si>
    <t>Hareket</t>
  </si>
  <si>
    <t>Son haftasonu</t>
  </si>
  <si>
    <t>Warner Bros. Pictures</t>
  </si>
  <si>
    <t>Filmax</t>
  </si>
  <si>
    <t>Rest of the week</t>
  </si>
  <si>
    <t>Haftaiçi</t>
  </si>
  <si>
    <t>Admission</t>
  </si>
  <si>
    <t>Dreamworks</t>
  </si>
  <si>
    <t>NEW</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</si>
  <si>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</si>
  <si>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New Line</t>
  </si>
  <si>
    <t>Wega</t>
  </si>
  <si>
    <r>
      <t xml:space="preserve">Hasılat </t>
    </r>
    <r>
      <rPr>
        <b/>
        <sz val="7"/>
        <color indexed="10"/>
        <rFont val="Wingdings 3"/>
        <family val="1"/>
      </rPr>
      <t>q</t>
    </r>
  </si>
  <si>
    <t>Bilet Satış</t>
  </si>
  <si>
    <t>1 Bilet</t>
  </si>
  <si>
    <t>G.B.O. / Hasılat</t>
  </si>
  <si>
    <t>Adm. / Bilet Satış</t>
  </si>
  <si>
    <t>Türkiye Bilet Satışı ve Hasılat Raporu</t>
  </si>
  <si>
    <t>Week total</t>
  </si>
  <si>
    <t>Hafta toplam</t>
  </si>
  <si>
    <t>Weekend total</t>
  </si>
  <si>
    <t xml:space="preserve"> </t>
  </si>
  <si>
    <t>Arte France</t>
  </si>
  <si>
    <t>Distribution company</t>
  </si>
  <si>
    <t>Dağıtım</t>
  </si>
  <si>
    <t>Gaumont</t>
  </si>
  <si>
    <t>Last Weekend</t>
  </si>
  <si>
    <t>Distributor</t>
  </si>
  <si>
    <t>Friday</t>
  </si>
  <si>
    <t>Saturday</t>
  </si>
  <si>
    <t>Sunday</t>
  </si>
  <si>
    <t>Change</t>
  </si>
  <si>
    <t>Adm.</t>
  </si>
  <si>
    <t>G.B.O.</t>
  </si>
  <si>
    <t>PİNEMA</t>
  </si>
  <si>
    <t>Title</t>
  </si>
  <si>
    <t>WARNER BROS. TÜRKİYE</t>
  </si>
  <si>
    <t>Weekend Total</t>
  </si>
  <si>
    <t>UIP TÜRKİYE</t>
  </si>
  <si>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</si>
  <si>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</si>
  <si>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</si>
  <si>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</si>
  <si>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</si>
  <si>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</si>
  <si>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</si>
  <si>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</si>
  <si>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</si>
  <si>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</si>
  <si>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</si>
  <si>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</si>
  <si>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</si>
  <si>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</si>
  <si>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</si>
  <si>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</si>
  <si>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</si>
  <si>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</si>
  <si>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</si>
  <si>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</si>
  <si>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</si>
  <si>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</si>
  <si>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Hasılat</t>
  </si>
  <si>
    <t>Değişim</t>
  </si>
  <si>
    <t>Haftasonu / İçi</t>
  </si>
  <si>
    <t>Weekend / Week</t>
  </si>
  <si>
    <t>Screen adm.</t>
  </si>
  <si>
    <t>Haftasonu toplam</t>
  </si>
  <si>
    <t>On 1 screen</t>
  </si>
  <si>
    <t>Bir salonda</t>
  </si>
  <si>
    <t>http://www.antraktsinema.com</t>
  </si>
  <si>
    <t>Last Week</t>
  </si>
  <si>
    <t>Geçen hafta  %</t>
  </si>
  <si>
    <t>MEDYAVİZYON</t>
  </si>
  <si>
    <t>L</t>
  </si>
  <si>
    <t>A</t>
  </si>
  <si>
    <t>Filmin ingilizce ya da orijinal adı</t>
  </si>
  <si>
    <t>Turkish working title</t>
  </si>
  <si>
    <t>Filmin Türkçe adı</t>
  </si>
  <si>
    <t>English or original title</t>
  </si>
  <si>
    <t>Yapım</t>
  </si>
  <si>
    <t>Production company</t>
  </si>
  <si>
    <t>İthalat</t>
  </si>
  <si>
    <t>Import</t>
  </si>
  <si>
    <t>Fox</t>
  </si>
  <si>
    <t>D</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</si>
  <si>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</si>
  <si>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Basic data of movies - Filmin genel bilgileri</t>
  </si>
  <si>
    <t>Weekly - Haftalık</t>
  </si>
  <si>
    <t>Weekend admissions and box office data - Haftasonu seyirci ve hasılat verileri</t>
  </si>
  <si>
    <t>All week - Bütün hafta</t>
  </si>
  <si>
    <t>MPAA Films</t>
  </si>
  <si>
    <t>Motion Pictures Association of America</t>
  </si>
  <si>
    <t>Warner Bros.</t>
  </si>
  <si>
    <t>Önceki Hafta Perde</t>
  </si>
  <si>
    <t>Last Week Screen</t>
  </si>
  <si>
    <t>BKM</t>
  </si>
  <si>
    <t>M3</t>
  </si>
  <si>
    <t>BİR</t>
  </si>
  <si>
    <t>CALİNOS</t>
  </si>
  <si>
    <t>D PRODUCTİONS</t>
  </si>
  <si>
    <t>FİLMA</t>
  </si>
  <si>
    <t>KURMACA</t>
  </si>
  <si>
    <t>MİR YAPIM</t>
  </si>
  <si>
    <t>ÖZEN</t>
  </si>
  <si>
    <t>TMC</t>
  </si>
  <si>
    <t>CHANTIER</t>
  </si>
  <si>
    <t>Taff</t>
  </si>
  <si>
    <t>Mars Production</t>
  </si>
  <si>
    <t>MARS ENTERTAINMENT</t>
  </si>
  <si>
    <t>Mars Prodüksiyon</t>
  </si>
  <si>
    <t>Eser</t>
  </si>
  <si>
    <t>CINE</t>
  </si>
  <si>
    <t>İTİRAZIM VAR</t>
  </si>
  <si>
    <t>U10</t>
  </si>
  <si>
    <t>FİLMARTI</t>
  </si>
  <si>
    <t>BALIK İLE KREKER'İN MACERALARI</t>
  </si>
  <si>
    <t>Fish N Chips Productions</t>
  </si>
  <si>
    <t>TME</t>
  </si>
  <si>
    <t>EJDERHANI NASIL EĞİTİRSİN 2</t>
  </si>
  <si>
    <t>HOW TO TRAIN YOUR DRAGON 2</t>
  </si>
  <si>
    <t>Temple Hill</t>
  </si>
  <si>
    <t>DAWN OF THE PLANET OF THE APES</t>
  </si>
  <si>
    <t>MAYMUNLAR CEHENNEMİ: ŞAFAK VAKTİ</t>
  </si>
  <si>
    <t>Chernin</t>
  </si>
  <si>
    <t>KHUMBA</t>
  </si>
  <si>
    <t>Triggerfish</t>
  </si>
  <si>
    <t>CESUR ZEBRA</t>
  </si>
  <si>
    <t>ROLL CAPTION</t>
  </si>
  <si>
    <t>ZAMANDA YOLCULUK</t>
  </si>
  <si>
    <t>SAVING SANTA</t>
  </si>
  <si>
    <t>Gateway</t>
  </si>
  <si>
    <t>Filmacass</t>
  </si>
  <si>
    <t>Castle Rock</t>
  </si>
  <si>
    <t>Marathon</t>
  </si>
  <si>
    <t>Corazon</t>
  </si>
  <si>
    <t>Boyut Film</t>
  </si>
  <si>
    <t>ANKA</t>
  </si>
  <si>
    <t>-</t>
  </si>
  <si>
    <t>BETONDAKİ ÇATLAKLAR</t>
  </si>
  <si>
    <t>RISSE IM BETON</t>
  </si>
  <si>
    <t>AZAZİL: DÜĞÜM</t>
  </si>
  <si>
    <t>Burak Film</t>
  </si>
  <si>
    <t>DABBE: ZEHR-İ CİN</t>
  </si>
  <si>
    <t>J Plan &amp; Taff</t>
  </si>
  <si>
    <t>City</t>
  </si>
  <si>
    <t>Şehir</t>
  </si>
  <si>
    <t>THE MAZE RUNNER</t>
  </si>
  <si>
    <t>LABİRENT: ÖLÜMCÜL KAÇIŞ</t>
  </si>
  <si>
    <t>Muhteşem</t>
  </si>
  <si>
    <t>PEK YAKINDA</t>
  </si>
  <si>
    <t>Cmylmz Fikir Sanat &amp; Nulook</t>
  </si>
  <si>
    <t>MARS DAĞITIM</t>
  </si>
  <si>
    <t>BALIK</t>
  </si>
  <si>
    <t>BİRLEŞEN GÖNÜLLER</t>
  </si>
  <si>
    <t>Ser Yapım</t>
  </si>
  <si>
    <t>AC Film</t>
  </si>
  <si>
    <t>SABİT KANCA 2</t>
  </si>
  <si>
    <t>UNUTURSAM FISILDA</t>
  </si>
  <si>
    <t>DIE BIENE MAJA: DER FILM</t>
  </si>
  <si>
    <t>ARI MAYA</t>
  </si>
  <si>
    <t>Buzz Studios</t>
  </si>
  <si>
    <t>OFLU HOCA'NIN ŞİFRESİ</t>
  </si>
  <si>
    <t>Üçgen</t>
  </si>
  <si>
    <t>ON YILDA 1 İNŞAAT 2</t>
  </si>
  <si>
    <t>OLUR OLUR?</t>
  </si>
  <si>
    <t>OLUR OLUR!</t>
  </si>
  <si>
    <t>YILDIZLARARASI</t>
  </si>
  <si>
    <t>INTERSTELLAR</t>
  </si>
  <si>
    <t>DELİHA</t>
  </si>
  <si>
    <t>KARIŞIK KASET</t>
  </si>
  <si>
    <t>Bir</t>
  </si>
  <si>
    <t>ÜMMU SIBYAN: ZİFİR</t>
  </si>
  <si>
    <t>ÜMMÜ SIBYAN: ZEFİR</t>
  </si>
  <si>
    <t>SENİ SEVİYORUM ADAMIM</t>
  </si>
  <si>
    <t>Vtr</t>
  </si>
  <si>
    <t>JOHN WICK</t>
  </si>
  <si>
    <t>Ifi</t>
  </si>
  <si>
    <t>PENGUINS OF MADAGASCAR</t>
  </si>
  <si>
    <t>MAGASKAR PENGUENLERİ</t>
  </si>
  <si>
    <t>HADİ İNŞALLAH</t>
  </si>
  <si>
    <t>25 Film</t>
  </si>
  <si>
    <t>THE CUT</t>
  </si>
  <si>
    <t>KESİK</t>
  </si>
  <si>
    <t>ÇAKALLARLA DANS 3: SIFIR SIKINTI</t>
  </si>
  <si>
    <t>AFRICAN SAFARI</t>
  </si>
  <si>
    <t>SAFARİ MACERASI 3D</t>
  </si>
  <si>
    <t>Studyo Canal</t>
  </si>
  <si>
    <t>FAKAT MÜZEYYEN BU DERİN BİR TUTKU</t>
  </si>
  <si>
    <t>JIMMY'S HALL</t>
  </si>
  <si>
    <t>ÖZGÜRLÜK DANSI</t>
  </si>
  <si>
    <t>Sixteen</t>
  </si>
  <si>
    <t>YAĞMUR: KIYAMET ÇİÇEĞİ</t>
  </si>
  <si>
    <t>GK Yapım</t>
  </si>
  <si>
    <t>EXODUS: GODS AND KINGS</t>
  </si>
  <si>
    <t>EXODUS: TANRILAR VE KRALLAR</t>
  </si>
  <si>
    <t>KIRIMLI</t>
  </si>
  <si>
    <t>TFT</t>
  </si>
  <si>
    <t>HOBBIT: BATTLE OF THE FIVE ARMIES</t>
  </si>
  <si>
    <t>HOBBIT: BEŞ ORDUNUN SAVAŞI</t>
  </si>
  <si>
    <t>D@BBE: ZEHR-İ CİN</t>
  </si>
  <si>
    <t>SAMBA</t>
  </si>
  <si>
    <t>Calinos</t>
  </si>
  <si>
    <t>HAYATIMIN ŞANSI</t>
  </si>
  <si>
    <t>KARDA BİR BEYAZ KUŞ</t>
  </si>
  <si>
    <t>Desperate</t>
  </si>
  <si>
    <t>WHITE BIRD IN A BLIZZARD</t>
  </si>
  <si>
    <t>VAY BAŞIMIZA GELENLER! 2 BUÇUK</t>
  </si>
  <si>
    <t>Kült</t>
  </si>
  <si>
    <t>ÇAPKIN PROFESÖR</t>
  </si>
  <si>
    <t>THE REWRITE</t>
  </si>
  <si>
    <t>SILS MARIA</t>
  </si>
  <si>
    <t>SILS MARIA: VE PERDE</t>
  </si>
  <si>
    <t>YUSUF &amp; YUSUF</t>
  </si>
  <si>
    <t>Süreç</t>
  </si>
  <si>
    <t>AYI PADDINGTON</t>
  </si>
  <si>
    <t>SON UMUT</t>
  </si>
  <si>
    <t>Nulook</t>
  </si>
  <si>
    <t>Heyday</t>
  </si>
  <si>
    <t>THE WATER DIVINER</t>
  </si>
  <si>
    <t>PADDINGTON</t>
  </si>
  <si>
    <t>PEACE AFTER MARRIAGE</t>
  </si>
  <si>
    <t>NİKAHTA KERAMET VAR MI?</t>
  </si>
  <si>
    <t>PTOT</t>
  </si>
  <si>
    <t>Hoatage</t>
  </si>
  <si>
    <t>[REC] 4: KIYAMET GECESİ</t>
  </si>
  <si>
    <t>[REC] 4: APOCALIPSIS</t>
  </si>
  <si>
    <t>İKİ GÜN VE BİR GECE</t>
  </si>
  <si>
    <t>DEUX JOURS, UNE NUIT</t>
  </si>
  <si>
    <t>Belgacom</t>
  </si>
  <si>
    <t>EN DUVA SATT PA EN GREN OCH FUNDERADE PA TILLVARON</t>
  </si>
  <si>
    <t>İNSANLARI SEYREDEN GÜVERCİN</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</si>
  <si>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Mars Dağıtım, Medyavizyon, Mir Yapım, Pinema, Özen Film, Roll Caption, The Moments Entertainment,  UIP Türkiye, Umut Sanat, Warner Bros. Türkiye'nin yerel ofislerinden izin alınmalıdır. Antrakt şirketlere ait verileri reklam amaçlı kullanamaz. Verilerin izinsiz alınıp değiştirilmesi, amacı dışında kullanılması halinde Antrakt'ın sorumluluğu bulunmamaktadır.</t>
  </si>
  <si>
    <t>Box Office Antrakt / 26 Aralık 2014 - 1 Ocak 2015 - 52. Hafta Gişe Verileri</t>
  </si>
  <si>
    <t>Türkiye Haftalık Bilet Satışı ve Hasılat Raporu  - http://www.antraktsinema.com</t>
  </si>
  <si>
    <t>FISH N CHIPS, BEST ENEMIES EVER</t>
  </si>
  <si>
    <t>Box Office Antrakt / 2 - 4 Ocak 2015 - 1. Hafta Gişe Verileri</t>
  </si>
  <si>
    <t>M</t>
  </si>
  <si>
    <t>Showtimes</t>
  </si>
  <si>
    <t>Seans</t>
  </si>
  <si>
    <t>Locations</t>
  </si>
  <si>
    <t>Bina</t>
  </si>
  <si>
    <t>2 - 4 OCAK 2015 / 1. HAFTA - WEEK #1 / JAN' 2 - 4</t>
  </si>
  <si>
    <t>SIMINDIS KUNDZULI</t>
  </si>
  <si>
    <t>42 Film</t>
  </si>
  <si>
    <t>MISIR ADASI</t>
  </si>
  <si>
    <t>THE CAPTIVE</t>
  </si>
  <si>
    <t>KAYIP ÇOCUK</t>
  </si>
  <si>
    <t>Ego Films</t>
  </si>
  <si>
    <t>TUT SÖZÜNÜ</t>
  </si>
  <si>
    <t>Maksat</t>
  </si>
  <si>
    <t>MUCİZE</t>
  </si>
  <si>
    <t>BEFORE I GO TO SLEEP</t>
  </si>
  <si>
    <t>Clarius</t>
  </si>
  <si>
    <t>NIGHT AT THE MUSEUM: SECRET OF THE TOMB</t>
  </si>
  <si>
    <t>MÜZEDE BİR GECE: LAHİTTEKİ SIR</t>
  </si>
  <si>
    <t>1492 Pictures</t>
  </si>
  <si>
    <t>BİR GECE</t>
  </si>
  <si>
    <t>Film 12</t>
  </si>
  <si>
    <t>Seans başı bilet</t>
  </si>
  <si>
    <t>Per ticket</t>
  </si>
  <si>
    <t>2015'S EX YEARS RELASES - 2014'TE GÖSTERİLEN ÖNCEKİ YILLARIN VİZYON FİLMLERİ / 2.1.2015-8.1.2015</t>
  </si>
  <si>
    <t>2015'S NEW RELASES - 2015'TE GÖSTERİME İLK KEZ GİREN VİZYON FİLMLERİ / 2.1.2015-8.1.2015</t>
  </si>
  <si>
    <t>UYUYANA KADAR</t>
  </si>
</sst>
</file>

<file path=xl/styles.xml><?xml version="1.0" encoding="utf-8"?>
<styleSheet xmlns="http://schemas.openxmlformats.org/spreadsheetml/2006/main">
  <numFmts count="6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_-* #,##0.0\ _T_L_-;\-* #,##0.0\ _T_L_-;_-* &quot;-&quot;??\ _T_L_-;_-@_-"/>
    <numFmt numFmtId="189" formatCode="_-* #,##0\ _T_L_-;\-* #,##0\ _T_L_-;_-* &quot;-&quot;??\ _T_L_-;_-@_-"/>
    <numFmt numFmtId="190" formatCode="[$-41F]dd\ mmmm\ yyyy\ dddd"/>
    <numFmt numFmtId="191" formatCode="[$-41F]d\ mmmm\ yy;@"/>
    <numFmt numFmtId="192" formatCode="mm/dd/yy"/>
    <numFmt numFmtId="193" formatCode="#,##0.00\ "/>
    <numFmt numFmtId="194" formatCode="_(* #,##0_);_(* \(#,##0\);_(* &quot;-&quot;??_);_(@_)"/>
    <numFmt numFmtId="195" formatCode="\%\ 0\ "/>
    <numFmt numFmtId="196" formatCode="#,##0\ "/>
    <numFmt numFmtId="197" formatCode="\%\ 0"/>
    <numFmt numFmtId="198" formatCode="dd/mm/yy"/>
    <numFmt numFmtId="199" formatCode="#,##0.00\ \ "/>
    <numFmt numFmtId="200" formatCode="0\ %\ "/>
    <numFmt numFmtId="201" formatCode="0.00\ "/>
    <numFmt numFmtId="202" formatCode="dd/mm/yy;@"/>
    <numFmt numFmtId="203" formatCode="#,##0_-"/>
    <numFmt numFmtId="204" formatCode="#,##0\ \ "/>
    <numFmt numFmtId="205" formatCode="0.0"/>
    <numFmt numFmtId="206" formatCode="#,##0.00\ \ \ "/>
    <numFmt numFmtId="207" formatCode="\%0.00"/>
    <numFmt numFmtId="208" formatCode="#,##0.00\ _T_L"/>
    <numFmt numFmtId="209" formatCode="mmm/yyyy"/>
    <numFmt numFmtId="210" formatCode="#,##0.00_ ;\-#,##0.00\ "/>
    <numFmt numFmtId="211" formatCode="dd/mm/yyyy;@"/>
    <numFmt numFmtId="212" formatCode="[$-F400]h:mm:ss\ AM/PM"/>
    <numFmt numFmtId="213" formatCode="#,##0.00\ &quot;TL&quot;"/>
    <numFmt numFmtId="214" formatCode="#,##0.00\ _Y_T_L"/>
    <numFmt numFmtId="215" formatCode="#,##0\ &quot;TL&quot;"/>
    <numFmt numFmtId="216" formatCode="&quot;Evet&quot;;&quot;Evet&quot;;&quot;Hayır&quot;"/>
    <numFmt numFmtId="217" formatCode="&quot;Doğru&quot;;&quot;Doğru&quot;;&quot;Yanlış&quot;"/>
    <numFmt numFmtId="218" formatCode="&quot;Açık&quot;;&quot;Açık&quot;;&quot;Kapalı&quot;"/>
    <numFmt numFmtId="219" formatCode="[$€-2]\ #,##0.00_);[Red]\([$€-2]\ #,##0.00\)"/>
    <numFmt numFmtId="220" formatCode="#,##0;[Red]#,##0"/>
    <numFmt numFmtId="221" formatCode="00000"/>
    <numFmt numFmtId="222" formatCode="#,##0_);\(#,##0\)"/>
    <numFmt numFmtId="223" formatCode="#,##0.000"/>
  </numFmts>
  <fonts count="94">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sz val="8"/>
      <name val="Verdana"/>
      <family val="2"/>
    </font>
    <font>
      <sz val="10"/>
      <name val="Calibri"/>
      <family val="2"/>
    </font>
    <font>
      <sz val="8"/>
      <name val="Trebuchet MS"/>
      <family val="2"/>
    </font>
    <font>
      <b/>
      <sz val="7"/>
      <name val="Corbel"/>
      <family val="2"/>
    </font>
    <font>
      <sz val="7"/>
      <name val="Arial"/>
      <family val="2"/>
    </font>
    <font>
      <sz val="7"/>
      <name val="Corbel"/>
      <family val="2"/>
    </font>
    <font>
      <b/>
      <sz val="7"/>
      <color indexed="10"/>
      <name val="Wingdings 3"/>
      <family val="1"/>
    </font>
    <font>
      <i/>
      <sz val="7"/>
      <name val="Calibri"/>
      <family val="2"/>
    </font>
    <font>
      <u val="single"/>
      <sz val="8"/>
      <name val="Arial"/>
      <family val="2"/>
    </font>
    <font>
      <b/>
      <sz val="7"/>
      <name val="Arial"/>
      <family val="2"/>
    </font>
    <font>
      <b/>
      <sz val="7"/>
      <name val="Verdana"/>
      <family val="2"/>
    </font>
    <font>
      <sz val="7"/>
      <name val="Verdana"/>
      <family val="2"/>
    </font>
    <font>
      <b/>
      <sz val="10"/>
      <name val="Calibri"/>
      <family val="2"/>
    </font>
    <font>
      <sz val="8"/>
      <name val="Calibri"/>
      <family val="2"/>
    </font>
    <font>
      <b/>
      <sz val="8"/>
      <name val="Calibri"/>
      <family val="2"/>
    </font>
    <font>
      <sz val="8"/>
      <color indexed="10"/>
      <name val="Trebuchet MS"/>
      <family val="2"/>
    </font>
    <font>
      <b/>
      <sz val="8"/>
      <color indexed="10"/>
      <name val="Trebuchet MS"/>
      <family val="2"/>
    </font>
    <font>
      <sz val="12"/>
      <name val="Calibri"/>
      <family val="2"/>
    </font>
    <font>
      <sz val="8"/>
      <color indexed="9"/>
      <name val="Calibri"/>
      <family val="2"/>
    </font>
    <font>
      <b/>
      <sz val="12"/>
      <color indexed="9"/>
      <name val="Calibri"/>
      <family val="2"/>
    </font>
    <font>
      <sz val="12"/>
      <color indexed="9"/>
      <name val="Calibri"/>
      <family val="2"/>
    </font>
    <font>
      <b/>
      <sz val="12"/>
      <name val="Calibri"/>
      <family val="2"/>
    </font>
    <font>
      <sz val="12"/>
      <color indexed="10"/>
      <name val="Calibri"/>
      <family val="2"/>
    </font>
    <font>
      <sz val="7"/>
      <name val="Calibri"/>
      <family val="2"/>
    </font>
    <font>
      <b/>
      <sz val="7"/>
      <name val="Calibri"/>
      <family val="2"/>
    </font>
    <font>
      <sz val="6"/>
      <name val="Calibri"/>
      <family val="2"/>
    </font>
    <font>
      <b/>
      <sz val="14"/>
      <name val="Calibri"/>
      <family val="2"/>
    </font>
    <font>
      <b/>
      <sz val="10"/>
      <color indexed="29"/>
      <name val="Calibri"/>
      <family val="2"/>
    </font>
    <font>
      <sz val="11"/>
      <color indexed="8"/>
      <name val="Calibri"/>
      <family val="2"/>
    </font>
    <font>
      <b/>
      <sz val="8"/>
      <name val="Corbel"/>
      <family val="2"/>
    </font>
    <font>
      <b/>
      <u val="single"/>
      <sz val="8"/>
      <name val="Corbel"/>
      <family val="2"/>
    </font>
    <font>
      <b/>
      <sz val="7"/>
      <name val="Cambria"/>
      <family val="1"/>
    </font>
    <font>
      <b/>
      <sz val="10"/>
      <name val="Corbel"/>
      <family val="2"/>
    </font>
    <font>
      <b/>
      <sz val="6"/>
      <name val="Berlin Sans FB Demi"/>
      <family val="2"/>
    </font>
    <font>
      <sz val="10"/>
      <name val="Administer"/>
      <family val="0"/>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2"/>
      <color indexed="62"/>
      <name val="Calibri"/>
      <family val="2"/>
    </font>
    <font>
      <sz val="12"/>
      <color indexed="62"/>
      <name val="Calibri"/>
      <family val="2"/>
    </font>
    <font>
      <sz val="7"/>
      <color indexed="10"/>
      <name val="Calibri"/>
      <family val="2"/>
    </font>
    <font>
      <b/>
      <sz val="7"/>
      <color indexed="49"/>
      <name val="Calibri"/>
      <family val="2"/>
    </font>
    <font>
      <sz val="7"/>
      <color indexed="49"/>
      <name val="Calibri"/>
      <family val="2"/>
    </font>
    <font>
      <b/>
      <sz val="7"/>
      <color indexed="9"/>
      <name val="Calibri"/>
      <family val="2"/>
    </font>
    <font>
      <b/>
      <sz val="8"/>
      <color indexed="10"/>
      <name val="Corbel"/>
      <family val="2"/>
    </font>
    <font>
      <i/>
      <sz val="7"/>
      <color indexed="60"/>
      <name val="Corbel"/>
      <family val="2"/>
    </font>
    <font>
      <sz val="10"/>
      <color indexed="9"/>
      <name val="Calibri"/>
      <family val="2"/>
    </font>
    <font>
      <sz val="12"/>
      <color indexed="9"/>
      <name val="Impact"/>
      <family val="0"/>
    </font>
    <font>
      <sz val="16"/>
      <color indexed="8"/>
      <name val="Garamond"/>
      <family val="0"/>
    </font>
    <font>
      <sz val="16"/>
      <color indexed="9"/>
      <name val="Garamond"/>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7030A0"/>
      <name val="Calibri"/>
      <family val="2"/>
    </font>
    <font>
      <sz val="12"/>
      <color rgb="FF7030A0"/>
      <name val="Calibri"/>
      <family val="2"/>
    </font>
    <font>
      <sz val="7"/>
      <color rgb="FFFF0000"/>
      <name val="Calibri"/>
      <family val="2"/>
    </font>
    <font>
      <b/>
      <sz val="7"/>
      <color theme="8" tint="-0.24997000396251678"/>
      <name val="Calibri"/>
      <family val="2"/>
    </font>
    <font>
      <sz val="7"/>
      <color theme="8" tint="-0.24997000396251678"/>
      <name val="Calibri"/>
      <family val="2"/>
    </font>
    <font>
      <b/>
      <sz val="7"/>
      <color theme="0"/>
      <name val="Calibri"/>
      <family val="2"/>
    </font>
    <font>
      <b/>
      <sz val="8"/>
      <color rgb="FFFF0000"/>
      <name val="Corbel"/>
      <family val="2"/>
    </font>
    <font>
      <sz val="10"/>
      <color theme="0"/>
      <name val="Calibri"/>
      <family val="2"/>
    </font>
    <font>
      <i/>
      <sz val="7"/>
      <color theme="9" tint="-0.4999699890613556"/>
      <name val="Corbe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4" tint="-0.24997000396251678"/>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style="thin"/>
    </border>
    <border>
      <left style="medium"/>
      <right>
        <color indexed="63"/>
      </right>
      <top style="medium"/>
      <bottom>
        <color indexed="63"/>
      </bottom>
    </border>
    <border>
      <left>
        <color indexed="63"/>
      </left>
      <right style="medium"/>
      <top style="thin"/>
      <bottom style="thin"/>
    </border>
    <border>
      <left>
        <color indexed="63"/>
      </left>
      <right style="medium"/>
      <top style="medium"/>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 applyNumberFormat="0" applyFill="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33" fillId="0" borderId="0" applyFont="0" applyFill="0" applyBorder="0" applyAlignment="0" applyProtection="0"/>
    <xf numFmtId="0" fontId="76" fillId="20" borderId="5" applyNumberFormat="0" applyAlignment="0" applyProtection="0"/>
    <xf numFmtId="0" fontId="77" fillId="21" borderId="6" applyNumberFormat="0" applyAlignment="0" applyProtection="0"/>
    <xf numFmtId="0" fontId="78" fillId="20" borderId="6" applyNumberFormat="0" applyAlignment="0" applyProtection="0"/>
    <xf numFmtId="0" fontId="79" fillId="22" borderId="7" applyNumberFormat="0" applyAlignment="0" applyProtection="0"/>
    <xf numFmtId="0" fontId="8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1"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8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595">
    <xf numFmtId="0" fontId="0" fillId="0" borderId="0" xfId="0" applyAlignment="1">
      <alignment/>
    </xf>
    <xf numFmtId="0" fontId="4" fillId="33" borderId="0" xfId="0" applyFont="1" applyFill="1" applyBorder="1" applyAlignment="1" applyProtection="1">
      <alignment vertical="center"/>
      <protection/>
    </xf>
    <xf numFmtId="3" fontId="5" fillId="33" borderId="0" xfId="0" applyNumberFormat="1" applyFont="1" applyFill="1" applyBorder="1" applyAlignment="1" applyProtection="1">
      <alignment horizontal="right" vertical="center"/>
      <protection/>
    </xf>
    <xf numFmtId="2" fontId="5" fillId="33" borderId="0" xfId="0" applyNumberFormat="1" applyFont="1" applyFill="1" applyBorder="1" applyAlignment="1" applyProtection="1">
      <alignment horizontal="right" vertical="center"/>
      <protection/>
    </xf>
    <xf numFmtId="0" fontId="18" fillId="33" borderId="0" xfId="0" applyFont="1" applyFill="1" applyBorder="1" applyAlignment="1" applyProtection="1">
      <alignment horizontal="center" vertical="center"/>
      <protection/>
    </xf>
    <xf numFmtId="2" fontId="18" fillId="33" borderId="0" xfId="0" applyNumberFormat="1" applyFont="1" applyFill="1" applyBorder="1" applyAlignment="1" applyProtection="1">
      <alignment horizontal="right" vertical="center"/>
      <protection/>
    </xf>
    <xf numFmtId="0" fontId="18" fillId="33" borderId="0" xfId="0" applyFont="1" applyFill="1" applyBorder="1" applyAlignment="1" applyProtection="1">
      <alignment vertical="center"/>
      <protection/>
    </xf>
    <xf numFmtId="3" fontId="18" fillId="33" borderId="0" xfId="0" applyNumberFormat="1" applyFont="1" applyFill="1" applyBorder="1" applyAlignment="1" applyProtection="1">
      <alignment horizontal="right" vertical="center"/>
      <protection/>
    </xf>
    <xf numFmtId="0" fontId="19" fillId="33" borderId="0" xfId="0" applyFont="1" applyFill="1" applyAlignment="1">
      <alignment vertical="center"/>
    </xf>
    <xf numFmtId="0" fontId="21" fillId="34" borderId="0" xfId="0" applyFont="1" applyFill="1" applyBorder="1" applyAlignment="1" applyProtection="1">
      <alignment horizontal="left" vertical="center"/>
      <protection/>
    </xf>
    <xf numFmtId="0" fontId="1" fillId="33" borderId="0" xfId="0" applyFont="1" applyFill="1" applyBorder="1" applyAlignment="1" applyProtection="1">
      <alignment vertical="center"/>
      <protection/>
    </xf>
    <xf numFmtId="0" fontId="10" fillId="33" borderId="0" xfId="0" applyFont="1" applyFill="1" applyBorder="1" applyAlignment="1" applyProtection="1">
      <alignment horizontal="center"/>
      <protection/>
    </xf>
    <xf numFmtId="0" fontId="22" fillId="33" borderId="0" xfId="0" applyFont="1" applyFill="1" applyBorder="1" applyAlignment="1">
      <alignment horizontal="left" vertical="center"/>
    </xf>
    <xf numFmtId="0" fontId="22" fillId="33" borderId="0" xfId="0" applyNumberFormat="1" applyFont="1" applyFill="1" applyBorder="1" applyAlignment="1" applyProtection="1">
      <alignment horizontal="left" vertical="center"/>
      <protection locked="0"/>
    </xf>
    <xf numFmtId="0" fontId="22" fillId="33" borderId="0" xfId="0" applyNumberFormat="1" applyFont="1" applyFill="1" applyBorder="1" applyAlignment="1" applyProtection="1">
      <alignment horizontal="left" vertical="center"/>
      <protection/>
    </xf>
    <xf numFmtId="0" fontId="22"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vertical="center" wrapText="1"/>
      <protection/>
    </xf>
    <xf numFmtId="4" fontId="26" fillId="33" borderId="0" xfId="0" applyNumberFormat="1" applyFont="1" applyFill="1" applyBorder="1" applyAlignment="1">
      <alignment horizontal="right" vertical="center" indent="1"/>
    </xf>
    <xf numFmtId="3" fontId="26" fillId="33" borderId="10" xfId="0" applyNumberFormat="1" applyFont="1" applyFill="1" applyBorder="1" applyAlignment="1">
      <alignment horizontal="right" vertical="center" indent="1"/>
    </xf>
    <xf numFmtId="0" fontId="26" fillId="33" borderId="0" xfId="0" applyNumberFormat="1" applyFont="1" applyFill="1" applyBorder="1" applyAlignment="1" applyProtection="1">
      <alignment horizontal="left" vertical="center" indent="1"/>
      <protection locked="0"/>
    </xf>
    <xf numFmtId="0" fontId="26" fillId="33" borderId="0" xfId="0" applyNumberFormat="1" applyFont="1" applyFill="1" applyBorder="1" applyAlignment="1" applyProtection="1">
      <alignment horizontal="left" vertical="center" indent="1"/>
      <protection/>
    </xf>
    <xf numFmtId="0" fontId="27" fillId="33" borderId="0" xfId="0" applyFont="1" applyFill="1" applyBorder="1" applyAlignment="1" applyProtection="1">
      <alignment horizontal="left" vertical="center"/>
      <protection/>
    </xf>
    <xf numFmtId="198" fontId="28" fillId="33" borderId="0"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right" vertical="center"/>
      <protection/>
    </xf>
    <xf numFmtId="0" fontId="9" fillId="33" borderId="0" xfId="0" applyFont="1" applyFill="1" applyBorder="1" applyAlignment="1" applyProtection="1">
      <alignment vertical="center"/>
      <protection/>
    </xf>
    <xf numFmtId="4" fontId="9" fillId="33" borderId="0" xfId="0" applyNumberFormat="1" applyFont="1" applyFill="1" applyBorder="1" applyAlignment="1" applyProtection="1">
      <alignment horizontal="right" vertical="center"/>
      <protection/>
    </xf>
    <xf numFmtId="3" fontId="9" fillId="33" borderId="0" xfId="0" applyNumberFormat="1" applyFont="1" applyFill="1" applyBorder="1" applyAlignment="1" applyProtection="1">
      <alignment horizontal="right" vertical="center"/>
      <protection/>
    </xf>
    <xf numFmtId="4" fontId="14" fillId="33" borderId="0" xfId="0" applyNumberFormat="1" applyFont="1" applyFill="1" applyBorder="1" applyAlignment="1" applyProtection="1">
      <alignment horizontal="right" vertical="center"/>
      <protection/>
    </xf>
    <xf numFmtId="3" fontId="14" fillId="33" borderId="0" xfId="0" applyNumberFormat="1" applyFont="1" applyFill="1" applyBorder="1" applyAlignment="1" applyProtection="1">
      <alignment horizontal="right" vertical="center"/>
      <protection/>
    </xf>
    <xf numFmtId="4" fontId="15" fillId="33" borderId="0" xfId="0" applyNumberFormat="1" applyFont="1" applyFill="1" applyBorder="1" applyAlignment="1" applyProtection="1">
      <alignment horizontal="right" vertical="center"/>
      <protection/>
    </xf>
    <xf numFmtId="3" fontId="15" fillId="33" borderId="0" xfId="0" applyNumberFormat="1" applyFont="1" applyFill="1" applyBorder="1" applyAlignment="1" applyProtection="1">
      <alignment horizontal="right" vertical="center"/>
      <protection/>
    </xf>
    <xf numFmtId="3" fontId="16" fillId="33" borderId="0" xfId="0" applyNumberFormat="1" applyFont="1" applyFill="1" applyBorder="1" applyAlignment="1" applyProtection="1">
      <alignment horizontal="right" vertical="center"/>
      <protection/>
    </xf>
    <xf numFmtId="4" fontId="16" fillId="33" borderId="0" xfId="0" applyNumberFormat="1" applyFont="1" applyFill="1" applyBorder="1" applyAlignment="1" applyProtection="1">
      <alignment horizontal="right" vertical="center"/>
      <protection/>
    </xf>
    <xf numFmtId="200" fontId="16" fillId="33" borderId="0" xfId="0" applyNumberFormat="1" applyFont="1" applyFill="1" applyBorder="1" applyAlignment="1" applyProtection="1">
      <alignment horizontal="right" vertical="center"/>
      <protection/>
    </xf>
    <xf numFmtId="200" fontId="9" fillId="33" borderId="0" xfId="0" applyNumberFormat="1" applyFont="1" applyFill="1" applyBorder="1" applyAlignment="1" applyProtection="1">
      <alignment horizontal="right" vertical="center"/>
      <protection/>
    </xf>
    <xf numFmtId="0" fontId="14" fillId="33" borderId="0" xfId="0" applyFont="1" applyFill="1" applyBorder="1" applyAlignment="1" applyProtection="1">
      <alignment horizontal="right" vertical="center"/>
      <protection/>
    </xf>
    <xf numFmtId="0" fontId="28" fillId="33" borderId="0" xfId="0" applyFont="1" applyFill="1" applyBorder="1" applyAlignment="1">
      <alignment/>
    </xf>
    <xf numFmtId="1" fontId="28" fillId="33" borderId="0" xfId="0" applyNumberFormat="1" applyFont="1" applyFill="1" applyBorder="1" applyAlignment="1">
      <alignment/>
    </xf>
    <xf numFmtId="0" fontId="28" fillId="33" borderId="0" xfId="0" applyFont="1" applyFill="1" applyBorder="1" applyAlignment="1">
      <alignment horizontal="right"/>
    </xf>
    <xf numFmtId="0" fontId="28" fillId="33" borderId="0" xfId="0" applyFont="1" applyFill="1" applyBorder="1" applyAlignment="1">
      <alignment vertical="center"/>
    </xf>
    <xf numFmtId="0" fontId="28" fillId="33" borderId="0" xfId="0" applyFont="1" applyFill="1" applyAlignment="1">
      <alignment vertical="center"/>
    </xf>
    <xf numFmtId="0" fontId="28" fillId="33" borderId="0" xfId="0" applyFont="1" applyFill="1" applyAlignment="1">
      <alignment horizontal="left" vertical="center"/>
    </xf>
    <xf numFmtId="0" fontId="29" fillId="33" borderId="0" xfId="0" applyFont="1" applyFill="1" applyAlignment="1">
      <alignment horizontal="center" vertical="center"/>
    </xf>
    <xf numFmtId="0" fontId="17" fillId="33" borderId="0" xfId="0" applyFont="1" applyFill="1" applyBorder="1" applyAlignment="1">
      <alignment/>
    </xf>
    <xf numFmtId="0" fontId="28" fillId="35" borderId="11" xfId="0" applyFont="1" applyFill="1" applyBorder="1" applyAlignment="1">
      <alignment vertical="center"/>
    </xf>
    <xf numFmtId="0" fontId="28" fillId="35" borderId="11" xfId="0" applyNumberFormat="1" applyFont="1" applyFill="1" applyBorder="1" applyAlignment="1" applyProtection="1">
      <alignment vertical="center"/>
      <protection/>
    </xf>
    <xf numFmtId="0" fontId="28" fillId="35" borderId="11" xfId="0" applyFont="1" applyFill="1" applyBorder="1" applyAlignment="1" applyProtection="1">
      <alignment vertical="center"/>
      <protection/>
    </xf>
    <xf numFmtId="1" fontId="28" fillId="35" borderId="11" xfId="0" applyNumberFormat="1" applyFont="1" applyFill="1" applyBorder="1" applyAlignment="1">
      <alignment vertical="center"/>
    </xf>
    <xf numFmtId="212" fontId="26" fillId="6" borderId="0" xfId="0" applyNumberFormat="1" applyFont="1" applyFill="1" applyBorder="1" applyAlignment="1">
      <alignment horizontal="left" vertical="center" indent="1"/>
    </xf>
    <xf numFmtId="0" fontId="22" fillId="6" borderId="0" xfId="0" applyFont="1" applyFill="1" applyBorder="1" applyAlignment="1">
      <alignment horizontal="left" vertical="center"/>
    </xf>
    <xf numFmtId="212" fontId="22" fillId="6" borderId="0" xfId="0" applyNumberFormat="1" applyFont="1" applyFill="1" applyBorder="1" applyAlignment="1">
      <alignment horizontal="left" vertical="center"/>
    </xf>
    <xf numFmtId="4" fontId="26" fillId="6" borderId="0" xfId="0" applyNumberFormat="1" applyFont="1" applyFill="1" applyBorder="1" applyAlignment="1">
      <alignment horizontal="right" vertical="center" indent="1"/>
    </xf>
    <xf numFmtId="3" fontId="26" fillId="6" borderId="10" xfId="0" applyNumberFormat="1" applyFont="1" applyFill="1" applyBorder="1" applyAlignment="1">
      <alignment horizontal="right" vertical="center" indent="1"/>
    </xf>
    <xf numFmtId="0" fontId="26" fillId="6" borderId="0" xfId="0" applyFont="1" applyFill="1" applyBorder="1" applyAlignment="1">
      <alignment horizontal="left" vertical="center" indent="1"/>
    </xf>
    <xf numFmtId="0" fontId="22" fillId="6" borderId="0" xfId="0" applyNumberFormat="1" applyFont="1" applyFill="1" applyBorder="1" applyAlignment="1" applyProtection="1">
      <alignment horizontal="left" vertical="center"/>
      <protection/>
    </xf>
    <xf numFmtId="43" fontId="17" fillId="5" borderId="0" xfId="40" applyFont="1" applyFill="1" applyBorder="1" applyAlignment="1" applyProtection="1">
      <alignment horizontal="center" vertical="center"/>
      <protection/>
    </xf>
    <xf numFmtId="43" fontId="17" fillId="5" borderId="12" xfId="40" applyFont="1" applyFill="1" applyBorder="1" applyAlignment="1" applyProtection="1">
      <alignment horizontal="center" vertical="center"/>
      <protection/>
    </xf>
    <xf numFmtId="0" fontId="17" fillId="5" borderId="12" xfId="0" applyFont="1" applyFill="1" applyBorder="1" applyAlignment="1" applyProtection="1">
      <alignment horizontal="center" vertical="center" wrapText="1"/>
      <protection/>
    </xf>
    <xf numFmtId="3" fontId="28" fillId="0" borderId="11" xfId="87" applyNumberFormat="1" applyFont="1" applyFill="1" applyBorder="1" applyAlignment="1" applyProtection="1">
      <alignment vertical="center"/>
      <protection/>
    </xf>
    <xf numFmtId="2" fontId="28" fillId="0" borderId="11" xfId="87" applyNumberFormat="1" applyFont="1" applyFill="1" applyBorder="1" applyAlignment="1" applyProtection="1">
      <alignment vertical="center"/>
      <protection/>
    </xf>
    <xf numFmtId="2" fontId="28" fillId="0" borderId="11" xfId="0" applyNumberFormat="1" applyFont="1" applyFill="1" applyBorder="1" applyAlignment="1" applyProtection="1">
      <alignment vertical="center"/>
      <protection/>
    </xf>
    <xf numFmtId="14" fontId="28" fillId="0" borderId="11" xfId="0" applyNumberFormat="1" applyFont="1" applyFill="1" applyBorder="1" applyAlignment="1" applyProtection="1">
      <alignment vertical="center"/>
      <protection/>
    </xf>
    <xf numFmtId="3" fontId="28" fillId="0" borderId="11" xfId="89" applyNumberFormat="1" applyFont="1" applyFill="1" applyBorder="1" applyAlignment="1" applyProtection="1">
      <alignment vertical="center"/>
      <protection/>
    </xf>
    <xf numFmtId="0" fontId="28" fillId="35" borderId="13" xfId="0" applyFont="1" applyFill="1" applyBorder="1" applyAlignment="1">
      <alignment vertical="center"/>
    </xf>
    <xf numFmtId="0" fontId="28" fillId="0" borderId="11" xfId="0" applyFont="1" applyFill="1" applyBorder="1" applyAlignment="1">
      <alignment vertical="center"/>
    </xf>
    <xf numFmtId="0" fontId="28" fillId="0" borderId="11" xfId="0" applyFont="1" applyFill="1" applyBorder="1" applyAlignment="1" applyProtection="1">
      <alignment vertical="center"/>
      <protection locked="0"/>
    </xf>
    <xf numFmtId="1" fontId="28" fillId="0" borderId="11" xfId="0" applyNumberFormat="1" applyFont="1" applyFill="1" applyBorder="1" applyAlignment="1">
      <alignment vertical="center"/>
    </xf>
    <xf numFmtId="0" fontId="28" fillId="0" borderId="11" xfId="0" applyNumberFormat="1" applyFont="1" applyFill="1" applyBorder="1" applyAlignment="1" applyProtection="1">
      <alignment vertical="center"/>
      <protection locked="0"/>
    </xf>
    <xf numFmtId="0" fontId="28" fillId="0" borderId="11" xfId="0" applyFont="1" applyFill="1" applyBorder="1" applyAlignment="1" applyProtection="1">
      <alignment horizontal="right" vertical="center"/>
      <protection locked="0"/>
    </xf>
    <xf numFmtId="0" fontId="28" fillId="0" borderId="11" xfId="0" applyFont="1" applyFill="1" applyBorder="1" applyAlignment="1">
      <alignment horizontal="right" vertical="center"/>
    </xf>
    <xf numFmtId="3" fontId="28" fillId="0" borderId="13" xfId="87" applyNumberFormat="1" applyFont="1" applyFill="1" applyBorder="1" applyAlignment="1" applyProtection="1">
      <alignment vertical="center"/>
      <protection/>
    </xf>
    <xf numFmtId="2" fontId="28" fillId="0" borderId="13" xfId="87" applyNumberFormat="1" applyFont="1" applyFill="1" applyBorder="1" applyAlignment="1" applyProtection="1">
      <alignment vertical="center"/>
      <protection/>
    </xf>
    <xf numFmtId="0" fontId="19" fillId="33" borderId="0" xfId="0" applyFont="1" applyFill="1" applyBorder="1" applyAlignment="1">
      <alignment horizontal="right"/>
    </xf>
    <xf numFmtId="212" fontId="28" fillId="35" borderId="11" xfId="0" applyNumberFormat="1" applyFont="1" applyFill="1" applyBorder="1" applyAlignment="1">
      <alignment vertical="center"/>
    </xf>
    <xf numFmtId="1" fontId="28" fillId="33" borderId="12" xfId="0" applyNumberFormat="1" applyFont="1" applyFill="1" applyBorder="1" applyAlignment="1">
      <alignment/>
    </xf>
    <xf numFmtId="0" fontId="28" fillId="35" borderId="11" xfId="0" applyNumberFormat="1" applyFont="1" applyFill="1" applyBorder="1" applyAlignment="1" applyProtection="1">
      <alignment vertical="center"/>
      <protection locked="0"/>
    </xf>
    <xf numFmtId="0" fontId="17" fillId="33" borderId="0" xfId="0" applyFont="1" applyFill="1" applyBorder="1" applyAlignment="1">
      <alignment/>
    </xf>
    <xf numFmtId="0" fontId="28" fillId="0" borderId="13" xfId="0" applyFont="1" applyFill="1" applyBorder="1" applyAlignment="1">
      <alignment vertical="center"/>
    </xf>
    <xf numFmtId="2" fontId="28" fillId="0" borderId="13" xfId="0" applyNumberFormat="1" applyFont="1" applyFill="1" applyBorder="1" applyAlignment="1" applyProtection="1">
      <alignment vertical="center"/>
      <protection/>
    </xf>
    <xf numFmtId="14" fontId="28" fillId="0" borderId="13" xfId="0" applyNumberFormat="1" applyFont="1" applyFill="1" applyBorder="1" applyAlignment="1" applyProtection="1">
      <alignment vertical="center"/>
      <protection/>
    </xf>
    <xf numFmtId="0" fontId="28" fillId="35" borderId="13" xfId="0" applyNumberFormat="1" applyFont="1" applyFill="1" applyBorder="1" applyAlignment="1" applyProtection="1">
      <alignment vertical="center"/>
      <protection/>
    </xf>
    <xf numFmtId="0" fontId="28" fillId="33" borderId="0" xfId="0" applyFont="1" applyFill="1" applyAlignment="1">
      <alignment horizontal="right" vertical="center"/>
    </xf>
    <xf numFmtId="0" fontId="7" fillId="35" borderId="0" xfId="0" applyFont="1" applyFill="1" applyBorder="1" applyAlignment="1" applyProtection="1">
      <alignment horizontal="left" vertical="center"/>
      <protection/>
    </xf>
    <xf numFmtId="0" fontId="20" fillId="35" borderId="0" xfId="0" applyFont="1" applyFill="1" applyBorder="1" applyAlignment="1" applyProtection="1">
      <alignment horizontal="left" vertical="center"/>
      <protection/>
    </xf>
    <xf numFmtId="0" fontId="28" fillId="0" borderId="13" xfId="0" applyFont="1" applyFill="1" applyBorder="1" applyAlignment="1" applyProtection="1">
      <alignment vertical="center"/>
      <protection locked="0"/>
    </xf>
    <xf numFmtId="212" fontId="28" fillId="35" borderId="13" xfId="0" applyNumberFormat="1" applyFont="1" applyFill="1" applyBorder="1" applyAlignment="1">
      <alignment vertical="center"/>
    </xf>
    <xf numFmtId="0" fontId="28" fillId="35" borderId="13" xfId="0" applyFont="1" applyFill="1" applyBorder="1" applyAlignment="1" applyProtection="1">
      <alignment vertical="center"/>
      <protection/>
    </xf>
    <xf numFmtId="0" fontId="29" fillId="33" borderId="0" xfId="0" applyFont="1" applyFill="1" applyBorder="1" applyAlignment="1">
      <alignment horizontal="right"/>
    </xf>
    <xf numFmtId="0" fontId="28" fillId="35" borderId="13" xfId="0" applyNumberFormat="1" applyFont="1" applyFill="1" applyBorder="1" applyAlignment="1" applyProtection="1">
      <alignment vertical="center"/>
      <protection locked="0"/>
    </xf>
    <xf numFmtId="198" fontId="29" fillId="35" borderId="13" xfId="0" applyNumberFormat="1" applyFont="1" applyFill="1" applyBorder="1" applyAlignment="1" applyProtection="1">
      <alignment vertical="center"/>
      <protection locked="0"/>
    </xf>
    <xf numFmtId="198" fontId="29" fillId="35" borderId="13" xfId="0" applyNumberFormat="1" applyFont="1" applyFill="1" applyBorder="1" applyAlignment="1" applyProtection="1">
      <alignment vertical="center"/>
      <protection/>
    </xf>
    <xf numFmtId="198" fontId="29" fillId="35" borderId="11" xfId="0" applyNumberFormat="1" applyFont="1" applyFill="1" applyBorder="1" applyAlignment="1" applyProtection="1">
      <alignment vertical="center"/>
      <protection locked="0"/>
    </xf>
    <xf numFmtId="198" fontId="29" fillId="35" borderId="11" xfId="0" applyNumberFormat="1" applyFont="1" applyFill="1" applyBorder="1" applyAlignment="1" applyProtection="1">
      <alignment vertical="center"/>
      <protection/>
    </xf>
    <xf numFmtId="0" fontId="29" fillId="33" borderId="0" xfId="0" applyFont="1" applyFill="1" applyAlignment="1">
      <alignment vertical="center"/>
    </xf>
    <xf numFmtId="4" fontId="19" fillId="33" borderId="0" xfId="0" applyNumberFormat="1" applyFont="1" applyFill="1" applyBorder="1" applyAlignment="1">
      <alignment/>
    </xf>
    <xf numFmtId="3" fontId="19" fillId="33" borderId="0" xfId="0" applyNumberFormat="1" applyFont="1" applyFill="1" applyBorder="1" applyAlignment="1">
      <alignment/>
    </xf>
    <xf numFmtId="1" fontId="28" fillId="35" borderId="13" xfId="0" applyNumberFormat="1" applyFont="1" applyFill="1" applyBorder="1" applyAlignment="1">
      <alignment vertical="center"/>
    </xf>
    <xf numFmtId="0" fontId="28" fillId="35" borderId="11" xfId="0" applyNumberFormat="1" applyFont="1" applyFill="1" applyBorder="1" applyAlignment="1" applyProtection="1">
      <alignment horizontal="center" vertical="center"/>
      <protection/>
    </xf>
    <xf numFmtId="212" fontId="29" fillId="35" borderId="11" xfId="0" applyNumberFormat="1" applyFont="1" applyFill="1" applyBorder="1" applyAlignment="1">
      <alignment vertical="center"/>
    </xf>
    <xf numFmtId="4" fontId="29" fillId="2" borderId="11" xfId="44" applyNumberFormat="1" applyFont="1" applyFill="1" applyBorder="1" applyAlignment="1" applyProtection="1">
      <alignment vertical="center"/>
      <protection locked="0"/>
    </xf>
    <xf numFmtId="3" fontId="29" fillId="2" borderId="11" xfId="44" applyNumberFormat="1" applyFont="1" applyFill="1" applyBorder="1" applyAlignment="1" applyProtection="1">
      <alignment vertical="center"/>
      <protection locked="0"/>
    </xf>
    <xf numFmtId="4" fontId="29" fillId="0" borderId="11" xfId="44" applyNumberFormat="1" applyFont="1" applyFill="1" applyBorder="1" applyAlignment="1" applyProtection="1">
      <alignment vertical="center"/>
      <protection locked="0"/>
    </xf>
    <xf numFmtId="3" fontId="29" fillId="0" borderId="11" xfId="44" applyNumberFormat="1" applyFont="1" applyFill="1" applyBorder="1" applyAlignment="1" applyProtection="1">
      <alignment vertical="center"/>
      <protection locked="0"/>
    </xf>
    <xf numFmtId="0" fontId="28" fillId="35" borderId="11" xfId="0" applyFont="1" applyFill="1" applyBorder="1" applyAlignment="1" applyProtection="1">
      <alignment horizontal="center" vertical="center"/>
      <protection/>
    </xf>
    <xf numFmtId="0" fontId="29" fillId="35" borderId="11" xfId="0" applyFont="1" applyFill="1" applyBorder="1" applyAlignment="1">
      <alignment vertical="center"/>
    </xf>
    <xf numFmtId="4" fontId="29" fillId="0" borderId="11" xfId="0" applyNumberFormat="1" applyFont="1" applyFill="1" applyBorder="1" applyAlignment="1">
      <alignment vertical="center"/>
    </xf>
    <xf numFmtId="0" fontId="29" fillId="35" borderId="13" xfId="0" applyFont="1" applyFill="1" applyBorder="1" applyAlignment="1">
      <alignment vertical="center"/>
    </xf>
    <xf numFmtId="0" fontId="28" fillId="35" borderId="13" xfId="0" applyNumberFormat="1" applyFont="1" applyFill="1" applyBorder="1" applyAlignment="1" applyProtection="1">
      <alignment horizontal="center" vertical="center"/>
      <protection/>
    </xf>
    <xf numFmtId="212" fontId="29" fillId="35" borderId="13" xfId="0" applyNumberFormat="1" applyFont="1" applyFill="1" applyBorder="1" applyAlignment="1">
      <alignment vertical="center"/>
    </xf>
    <xf numFmtId="4" fontId="29" fillId="2" borderId="11" xfId="0" applyNumberFormat="1" applyFont="1" applyFill="1" applyBorder="1" applyAlignment="1">
      <alignment vertical="center"/>
    </xf>
    <xf numFmtId="3" fontId="29" fillId="2" borderId="11" xfId="0" applyNumberFormat="1" applyFont="1" applyFill="1" applyBorder="1" applyAlignment="1">
      <alignment vertical="center"/>
    </xf>
    <xf numFmtId="3" fontId="29" fillId="0" borderId="11" xfId="0" applyNumberFormat="1" applyFont="1" applyFill="1" applyBorder="1" applyAlignment="1">
      <alignment vertical="center"/>
    </xf>
    <xf numFmtId="198" fontId="29" fillId="35" borderId="11" xfId="0" applyNumberFormat="1" applyFont="1" applyFill="1" applyBorder="1" applyAlignment="1" applyProtection="1">
      <alignment horizontal="right" vertical="center"/>
      <protection locked="0"/>
    </xf>
    <xf numFmtId="198" fontId="29" fillId="35" borderId="11" xfId="0" applyNumberFormat="1" applyFont="1" applyFill="1" applyBorder="1" applyAlignment="1" applyProtection="1">
      <alignment horizontal="right" vertical="center"/>
      <protection/>
    </xf>
    <xf numFmtId="198" fontId="29" fillId="35" borderId="13" xfId="0" applyNumberFormat="1" applyFont="1" applyFill="1" applyBorder="1" applyAlignment="1" applyProtection="1">
      <alignment horizontal="right" vertical="center"/>
      <protection/>
    </xf>
    <xf numFmtId="4" fontId="29" fillId="2" borderId="11" xfId="62" applyNumberFormat="1" applyFont="1" applyFill="1" applyBorder="1" applyAlignment="1" applyProtection="1">
      <alignment vertical="center"/>
      <protection/>
    </xf>
    <xf numFmtId="3" fontId="29" fillId="2" borderId="11" xfId="62" applyNumberFormat="1" applyFont="1" applyFill="1" applyBorder="1" applyAlignment="1" applyProtection="1">
      <alignment vertical="center"/>
      <protection/>
    </xf>
    <xf numFmtId="4" fontId="29" fillId="0" borderId="11" xfId="62" applyNumberFormat="1" applyFont="1" applyFill="1" applyBorder="1" applyAlignment="1" applyProtection="1">
      <alignment vertical="center"/>
      <protection/>
    </xf>
    <xf numFmtId="3" fontId="29" fillId="0" borderId="11" xfId="62" applyNumberFormat="1" applyFont="1" applyFill="1" applyBorder="1" applyAlignment="1" applyProtection="1">
      <alignment vertical="center"/>
      <protection/>
    </xf>
    <xf numFmtId="1" fontId="28" fillId="35" borderId="14" xfId="0" applyNumberFormat="1" applyFont="1" applyFill="1" applyBorder="1" applyAlignment="1">
      <alignment/>
    </xf>
    <xf numFmtId="1" fontId="28" fillId="35" borderId="11" xfId="0" applyNumberFormat="1" applyFont="1" applyFill="1" applyBorder="1" applyAlignment="1">
      <alignment/>
    </xf>
    <xf numFmtId="4" fontId="29" fillId="0" borderId="13" xfId="0" applyNumberFormat="1" applyFont="1" applyFill="1" applyBorder="1" applyAlignment="1">
      <alignment vertical="center"/>
    </xf>
    <xf numFmtId="4" fontId="29" fillId="2" borderId="11" xfId="42" applyNumberFormat="1" applyFont="1" applyFill="1" applyBorder="1" applyAlignment="1" applyProtection="1">
      <alignment vertical="center"/>
      <protection locked="0"/>
    </xf>
    <xf numFmtId="3" fontId="29" fillId="2" borderId="11" xfId="42" applyNumberFormat="1" applyFont="1" applyFill="1" applyBorder="1" applyAlignment="1" applyProtection="1">
      <alignment vertical="center"/>
      <protection locked="0"/>
    </xf>
    <xf numFmtId="4" fontId="29" fillId="0" borderId="11" xfId="42" applyNumberFormat="1" applyFont="1" applyFill="1" applyBorder="1" applyAlignment="1" applyProtection="1">
      <alignment vertical="center"/>
      <protection locked="0"/>
    </xf>
    <xf numFmtId="3" fontId="29" fillId="0" borderId="11" xfId="42" applyNumberFormat="1" applyFont="1" applyFill="1" applyBorder="1" applyAlignment="1" applyProtection="1">
      <alignment vertical="center"/>
      <protection locked="0"/>
    </xf>
    <xf numFmtId="4" fontId="29" fillId="2" borderId="13" xfId="0" applyNumberFormat="1" applyFont="1" applyFill="1" applyBorder="1" applyAlignment="1">
      <alignment vertical="center"/>
    </xf>
    <xf numFmtId="3" fontId="29" fillId="2" borderId="13" xfId="0" applyNumberFormat="1" applyFont="1" applyFill="1" applyBorder="1" applyAlignment="1">
      <alignment vertical="center"/>
    </xf>
    <xf numFmtId="3" fontId="29" fillId="0" borderId="13" xfId="0" applyNumberFormat="1" applyFont="1" applyFill="1" applyBorder="1" applyAlignment="1">
      <alignment vertical="center"/>
    </xf>
    <xf numFmtId="212" fontId="29" fillId="0" borderId="13" xfId="0" applyNumberFormat="1" applyFont="1" applyFill="1" applyBorder="1" applyAlignment="1">
      <alignment vertical="center"/>
    </xf>
    <xf numFmtId="212" fontId="29" fillId="0" borderId="11" xfId="0" applyNumberFormat="1" applyFont="1" applyFill="1" applyBorder="1" applyAlignment="1">
      <alignment vertical="center"/>
    </xf>
    <xf numFmtId="1" fontId="28" fillId="0" borderId="13" xfId="0" applyNumberFormat="1" applyFont="1" applyFill="1" applyBorder="1" applyAlignment="1">
      <alignment vertical="center"/>
    </xf>
    <xf numFmtId="0" fontId="18" fillId="33" borderId="0" xfId="62" applyFont="1" applyFill="1" applyBorder="1" applyAlignment="1" applyProtection="1">
      <alignment vertical="center"/>
      <protection/>
    </xf>
    <xf numFmtId="2" fontId="18" fillId="33" borderId="0" xfId="62" applyNumberFormat="1" applyFont="1" applyFill="1" applyBorder="1" applyAlignment="1" applyProtection="1">
      <alignment horizontal="right" vertical="center"/>
      <protection/>
    </xf>
    <xf numFmtId="3" fontId="18" fillId="33" borderId="0" xfId="62" applyNumberFormat="1" applyFont="1" applyFill="1" applyBorder="1" applyAlignment="1" applyProtection="1">
      <alignment horizontal="right" vertical="center"/>
      <protection/>
    </xf>
    <xf numFmtId="0" fontId="19" fillId="33" borderId="0" xfId="62" applyFont="1" applyFill="1" applyBorder="1" applyAlignment="1" applyProtection="1">
      <alignment vertical="center"/>
      <protection/>
    </xf>
    <xf numFmtId="0" fontId="23" fillId="33" borderId="0" xfId="62" applyFont="1" applyFill="1" applyBorder="1" applyAlignment="1" applyProtection="1">
      <alignment horizontal="left" vertical="center"/>
      <protection/>
    </xf>
    <xf numFmtId="3" fontId="24" fillId="33" borderId="10" xfId="44" applyNumberFormat="1" applyFont="1" applyFill="1" applyBorder="1" applyAlignment="1" applyProtection="1">
      <alignment horizontal="right" vertical="center"/>
      <protection locked="0"/>
    </xf>
    <xf numFmtId="4" fontId="24" fillId="33" borderId="0" xfId="44" applyNumberFormat="1" applyFont="1" applyFill="1" applyBorder="1" applyAlignment="1" applyProtection="1">
      <alignment horizontal="right" vertical="center"/>
      <protection locked="0"/>
    </xf>
    <xf numFmtId="0" fontId="25" fillId="33" borderId="0" xfId="62" applyNumberFormat="1" applyFont="1" applyFill="1" applyBorder="1" applyAlignment="1" applyProtection="1">
      <alignment horizontal="left" vertical="center"/>
      <protection locked="0"/>
    </xf>
    <xf numFmtId="0" fontId="25" fillId="33" borderId="0" xfId="62" applyFont="1" applyFill="1" applyBorder="1" applyAlignment="1" applyProtection="1">
      <alignment horizontal="left" vertical="center"/>
      <protection/>
    </xf>
    <xf numFmtId="0" fontId="24" fillId="33" borderId="0" xfId="62" applyFont="1" applyFill="1" applyBorder="1" applyAlignment="1">
      <alignment horizontal="left" vertical="center" indent="2"/>
      <protection/>
    </xf>
    <xf numFmtId="0" fontId="24" fillId="33" borderId="15" xfId="62" applyFont="1" applyFill="1" applyBorder="1" applyAlignment="1" applyProtection="1">
      <alignment vertical="center"/>
      <protection/>
    </xf>
    <xf numFmtId="0" fontId="18" fillId="33" borderId="0" xfId="62" applyFont="1" applyFill="1" applyBorder="1" applyAlignment="1" applyProtection="1">
      <alignment horizontal="left" vertical="center"/>
      <protection/>
    </xf>
    <xf numFmtId="0" fontId="18" fillId="33" borderId="0" xfId="62" applyFont="1" applyFill="1" applyBorder="1" applyAlignment="1" applyProtection="1">
      <alignment horizontal="center" vertical="center"/>
      <protection/>
    </xf>
    <xf numFmtId="0" fontId="17" fillId="5" borderId="16" xfId="62" applyFont="1" applyFill="1" applyBorder="1" applyAlignment="1" applyProtection="1">
      <alignment horizontal="center" vertical="center" wrapText="1"/>
      <protection/>
    </xf>
    <xf numFmtId="0" fontId="17" fillId="5" borderId="12" xfId="62" applyFont="1" applyFill="1" applyBorder="1" applyAlignment="1" applyProtection="1">
      <alignment horizontal="center" vertical="center" wrapText="1"/>
      <protection/>
    </xf>
    <xf numFmtId="43" fontId="17" fillId="5" borderId="12" xfId="44" applyFont="1" applyFill="1" applyBorder="1" applyAlignment="1" applyProtection="1">
      <alignment horizontal="center" vertical="center"/>
      <protection/>
    </xf>
    <xf numFmtId="0" fontId="18" fillId="5" borderId="17" xfId="62" applyFont="1" applyFill="1" applyBorder="1" applyAlignment="1" applyProtection="1">
      <alignment horizontal="center" vertical="center"/>
      <protection/>
    </xf>
    <xf numFmtId="43" fontId="17" fillId="5" borderId="0" xfId="44" applyFont="1" applyFill="1" applyBorder="1" applyAlignment="1" applyProtection="1">
      <alignment horizontal="center" vertical="center"/>
      <protection/>
    </xf>
    <xf numFmtId="0" fontId="18" fillId="5" borderId="15" xfId="62" applyFont="1" applyFill="1" applyBorder="1" applyAlignment="1" applyProtection="1">
      <alignment horizontal="center" vertical="center"/>
      <protection/>
    </xf>
    <xf numFmtId="0" fontId="18" fillId="33" borderId="0" xfId="62" applyFont="1" applyFill="1" applyBorder="1" applyAlignment="1" applyProtection="1">
      <alignment horizontal="center" vertical="center" wrapText="1"/>
      <protection/>
    </xf>
    <xf numFmtId="1" fontId="18" fillId="5" borderId="18" xfId="62" applyNumberFormat="1" applyFont="1" applyFill="1" applyBorder="1" applyAlignment="1" applyProtection="1">
      <alignment horizontal="center" vertical="center" wrapText="1"/>
      <protection/>
    </xf>
    <xf numFmtId="212" fontId="29" fillId="0" borderId="11" xfId="71" applyNumberFormat="1" applyFont="1" applyFill="1" applyBorder="1" applyAlignment="1">
      <alignment vertical="center"/>
      <protection/>
    </xf>
    <xf numFmtId="0" fontId="28" fillId="35" borderId="11" xfId="71" applyNumberFormat="1" applyFont="1" applyFill="1" applyBorder="1" applyAlignment="1" applyProtection="1">
      <alignment horizontal="center" vertical="center"/>
      <protection/>
    </xf>
    <xf numFmtId="0" fontId="28" fillId="35" borderId="11" xfId="71" applyFont="1" applyFill="1" applyBorder="1" applyAlignment="1">
      <alignment vertical="center"/>
      <protection/>
    </xf>
    <xf numFmtId="0" fontId="28" fillId="35" borderId="11" xfId="71" applyNumberFormat="1" applyFont="1" applyFill="1" applyBorder="1" applyAlignment="1" applyProtection="1">
      <alignment vertical="center"/>
      <protection/>
    </xf>
    <xf numFmtId="0" fontId="28" fillId="35" borderId="11" xfId="71" applyFont="1" applyFill="1" applyBorder="1" applyAlignment="1" applyProtection="1">
      <alignment vertical="center"/>
      <protection/>
    </xf>
    <xf numFmtId="2" fontId="28" fillId="0" borderId="11" xfId="71" applyNumberFormat="1" applyFont="1" applyFill="1" applyBorder="1" applyAlignment="1" applyProtection="1">
      <alignment vertical="center"/>
      <protection/>
    </xf>
    <xf numFmtId="14" fontId="28" fillId="0" borderId="11" xfId="71" applyNumberFormat="1" applyFont="1" applyFill="1" applyBorder="1" applyAlignment="1" applyProtection="1">
      <alignment vertical="center"/>
      <protection/>
    </xf>
    <xf numFmtId="212" fontId="28" fillId="35" borderId="11" xfId="71" applyNumberFormat="1" applyFont="1" applyFill="1" applyBorder="1" applyAlignment="1">
      <alignment vertical="center"/>
      <protection/>
    </xf>
    <xf numFmtId="198" fontId="29" fillId="35" borderId="11" xfId="71" applyNumberFormat="1" applyFont="1" applyFill="1" applyBorder="1" applyAlignment="1" applyProtection="1">
      <alignment vertical="center"/>
      <protection/>
    </xf>
    <xf numFmtId="3" fontId="29" fillId="35" borderId="11" xfId="44" applyNumberFormat="1" applyFont="1" applyFill="1" applyBorder="1" applyAlignment="1" applyProtection="1">
      <alignment vertical="center"/>
      <protection locked="0"/>
    </xf>
    <xf numFmtId="14" fontId="28" fillId="35" borderId="11" xfId="0" applyNumberFormat="1" applyFont="1" applyFill="1" applyBorder="1" applyAlignment="1" applyProtection="1">
      <alignment vertical="center"/>
      <protection/>
    </xf>
    <xf numFmtId="4" fontId="29" fillId="0" borderId="11" xfId="0" applyNumberFormat="1" applyFont="1" applyFill="1" applyBorder="1" applyAlignment="1">
      <alignment horizontal="right" vertical="center"/>
    </xf>
    <xf numFmtId="3" fontId="29" fillId="0" borderId="11" xfId="0" applyNumberFormat="1" applyFont="1" applyFill="1" applyBorder="1" applyAlignment="1">
      <alignment horizontal="right" vertical="center"/>
    </xf>
    <xf numFmtId="0" fontId="28" fillId="35" borderId="13" xfId="72" applyNumberFormat="1" applyFont="1" applyFill="1" applyBorder="1" applyAlignment="1" applyProtection="1">
      <alignment horizontal="center" vertical="center"/>
      <protection/>
    </xf>
    <xf numFmtId="212" fontId="29" fillId="35" borderId="13" xfId="72" applyNumberFormat="1" applyFont="1" applyFill="1" applyBorder="1" applyAlignment="1">
      <alignment vertical="center"/>
      <protection/>
    </xf>
    <xf numFmtId="212" fontId="29" fillId="0" borderId="13" xfId="72" applyNumberFormat="1" applyFont="1" applyFill="1" applyBorder="1" applyAlignment="1">
      <alignment vertical="center"/>
      <protection/>
    </xf>
    <xf numFmtId="0" fontId="28" fillId="35" borderId="11" xfId="72" applyFont="1" applyFill="1" applyBorder="1" applyAlignment="1">
      <alignment vertical="center"/>
      <protection/>
    </xf>
    <xf numFmtId="0" fontId="28" fillId="35" borderId="11" xfId="72" applyNumberFormat="1" applyFont="1" applyFill="1" applyBorder="1" applyAlignment="1" applyProtection="1">
      <alignment vertical="center"/>
      <protection/>
    </xf>
    <xf numFmtId="0" fontId="28" fillId="35" borderId="11" xfId="72" applyFont="1" applyFill="1" applyBorder="1" applyAlignment="1" applyProtection="1">
      <alignment vertical="center"/>
      <protection/>
    </xf>
    <xf numFmtId="1" fontId="28" fillId="35" borderId="11" xfId="72" applyNumberFormat="1" applyFont="1" applyFill="1" applyBorder="1" applyAlignment="1">
      <alignment vertical="center"/>
      <protection/>
    </xf>
    <xf numFmtId="3" fontId="28" fillId="0" borderId="11" xfId="92" applyNumberFormat="1" applyFont="1" applyFill="1" applyBorder="1" applyAlignment="1" applyProtection="1">
      <alignment vertical="center"/>
      <protection/>
    </xf>
    <xf numFmtId="2" fontId="28" fillId="0" borderId="11" xfId="92" applyNumberFormat="1" applyFont="1" applyFill="1" applyBorder="1" applyAlignment="1" applyProtection="1">
      <alignment vertical="center"/>
      <protection/>
    </xf>
    <xf numFmtId="0" fontId="28" fillId="35" borderId="13" xfId="72" applyFont="1" applyFill="1" applyBorder="1" applyAlignment="1">
      <alignment vertical="center"/>
      <protection/>
    </xf>
    <xf numFmtId="0" fontId="28" fillId="35" borderId="11" xfId="72" applyNumberFormat="1" applyFont="1" applyFill="1" applyBorder="1" applyAlignment="1" applyProtection="1">
      <alignment vertical="center"/>
      <protection locked="0"/>
    </xf>
    <xf numFmtId="2" fontId="28" fillId="0" borderId="13" xfId="72" applyNumberFormat="1" applyFont="1" applyFill="1" applyBorder="1" applyAlignment="1" applyProtection="1">
      <alignment vertical="center"/>
      <protection/>
    </xf>
    <xf numFmtId="14" fontId="28" fillId="0" borderId="13" xfId="72" applyNumberFormat="1" applyFont="1" applyFill="1" applyBorder="1" applyAlignment="1" applyProtection="1">
      <alignment vertical="center"/>
      <protection/>
    </xf>
    <xf numFmtId="0" fontId="28" fillId="35" borderId="13" xfId="72" applyNumberFormat="1" applyFont="1" applyFill="1" applyBorder="1" applyAlignment="1" applyProtection="1">
      <alignment vertical="center"/>
      <protection/>
    </xf>
    <xf numFmtId="212" fontId="28" fillId="35" borderId="13" xfId="72" applyNumberFormat="1" applyFont="1" applyFill="1" applyBorder="1" applyAlignment="1">
      <alignment vertical="center"/>
      <protection/>
    </xf>
    <xf numFmtId="198" fontId="29" fillId="35" borderId="13" xfId="72" applyNumberFormat="1" applyFont="1" applyFill="1" applyBorder="1" applyAlignment="1" applyProtection="1">
      <alignment vertical="center"/>
      <protection/>
    </xf>
    <xf numFmtId="198" fontId="29" fillId="35" borderId="11" xfId="72" applyNumberFormat="1" applyFont="1" applyFill="1" applyBorder="1" applyAlignment="1" applyProtection="1">
      <alignment vertical="center"/>
      <protection locked="0"/>
    </xf>
    <xf numFmtId="4" fontId="29" fillId="0" borderId="13" xfId="0" applyNumberFormat="1" applyFont="1" applyFill="1" applyBorder="1" applyAlignment="1">
      <alignment horizontal="right" vertical="center"/>
    </xf>
    <xf numFmtId="3" fontId="29" fillId="0" borderId="13" xfId="0" applyNumberFormat="1" applyFont="1" applyFill="1" applyBorder="1" applyAlignment="1">
      <alignment horizontal="right" vertical="center"/>
    </xf>
    <xf numFmtId="3" fontId="28" fillId="0" borderId="13" xfId="89" applyNumberFormat="1" applyFont="1" applyFill="1" applyBorder="1" applyAlignment="1" applyProtection="1">
      <alignment vertical="center"/>
      <protection/>
    </xf>
    <xf numFmtId="2" fontId="28" fillId="0" borderId="13" xfId="89" applyNumberFormat="1" applyFont="1" applyFill="1" applyBorder="1" applyAlignment="1" applyProtection="1">
      <alignment vertical="center"/>
      <protection/>
    </xf>
    <xf numFmtId="2" fontId="28" fillId="0" borderId="11" xfId="89" applyNumberFormat="1" applyFont="1" applyFill="1" applyBorder="1" applyAlignment="1" applyProtection="1">
      <alignment vertical="center"/>
      <protection/>
    </xf>
    <xf numFmtId="1" fontId="30" fillId="33" borderId="0" xfId="0" applyNumberFormat="1" applyFont="1" applyFill="1" applyBorder="1" applyAlignment="1">
      <alignment horizontal="center" vertical="center"/>
    </xf>
    <xf numFmtId="2" fontId="28" fillId="35" borderId="13" xfId="0" applyNumberFormat="1" applyFont="1" applyFill="1" applyBorder="1" applyAlignment="1" applyProtection="1">
      <alignment vertical="center"/>
      <protection/>
    </xf>
    <xf numFmtId="1" fontId="18" fillId="5" borderId="18" xfId="0" applyNumberFormat="1" applyFont="1" applyFill="1" applyBorder="1" applyAlignment="1" applyProtection="1">
      <alignment horizontal="center" vertical="center" wrapText="1"/>
      <protection/>
    </xf>
    <xf numFmtId="0" fontId="18" fillId="5" borderId="15" xfId="0" applyFont="1" applyFill="1" applyBorder="1" applyAlignment="1" applyProtection="1">
      <alignment horizontal="center" vertical="center"/>
      <protection/>
    </xf>
    <xf numFmtId="0" fontId="18" fillId="5" borderId="17" xfId="0" applyFont="1" applyFill="1" applyBorder="1" applyAlignment="1" applyProtection="1">
      <alignment horizontal="center" vertical="center"/>
      <protection/>
    </xf>
    <xf numFmtId="0" fontId="17" fillId="5" borderId="16" xfId="0" applyFont="1" applyFill="1" applyBorder="1" applyAlignment="1" applyProtection="1">
      <alignment horizontal="center" vertical="center" wrapText="1"/>
      <protection/>
    </xf>
    <xf numFmtId="0" fontId="28" fillId="35" borderId="13" xfId="0" applyNumberFormat="1" applyFont="1" applyFill="1" applyBorder="1" applyAlignment="1" applyProtection="1">
      <alignment horizontal="right" vertical="center"/>
      <protection/>
    </xf>
    <xf numFmtId="0" fontId="28" fillId="35" borderId="13" xfId="0" applyFont="1" applyFill="1" applyBorder="1" applyAlignment="1" applyProtection="1">
      <alignment horizontal="right" vertical="center"/>
      <protection/>
    </xf>
    <xf numFmtId="0" fontId="28" fillId="35" borderId="11" xfId="0" applyNumberFormat="1" applyFont="1" applyFill="1" applyBorder="1" applyAlignment="1" applyProtection="1">
      <alignment horizontal="right" vertical="center"/>
      <protection/>
    </xf>
    <xf numFmtId="0" fontId="28" fillId="35" borderId="11" xfId="0" applyFont="1" applyFill="1" applyBorder="1" applyAlignment="1" applyProtection="1">
      <alignment horizontal="right" vertical="center"/>
      <protection/>
    </xf>
    <xf numFmtId="0" fontId="22" fillId="6" borderId="0" xfId="0" applyNumberFormat="1" applyFont="1" applyFill="1" applyBorder="1" applyAlignment="1" applyProtection="1">
      <alignment horizontal="left" vertical="center"/>
      <protection locked="0"/>
    </xf>
    <xf numFmtId="14" fontId="28" fillId="35" borderId="13" xfId="0" applyNumberFormat="1" applyFont="1" applyFill="1" applyBorder="1" applyAlignment="1" applyProtection="1">
      <alignment vertical="center"/>
      <protection/>
    </xf>
    <xf numFmtId="2" fontId="28" fillId="35" borderId="11" xfId="0" applyNumberFormat="1" applyFont="1" applyFill="1" applyBorder="1" applyAlignment="1">
      <alignment horizontal="center" vertical="center"/>
    </xf>
    <xf numFmtId="2" fontId="28" fillId="35" borderId="11" xfId="0" applyNumberFormat="1" applyFont="1" applyFill="1" applyBorder="1" applyAlignment="1" applyProtection="1">
      <alignment vertical="center"/>
      <protection/>
    </xf>
    <xf numFmtId="2" fontId="28" fillId="35" borderId="13" xfId="0" applyNumberFormat="1" applyFont="1" applyFill="1" applyBorder="1" applyAlignment="1">
      <alignment horizontal="center" vertical="center"/>
    </xf>
    <xf numFmtId="0" fontId="28" fillId="35" borderId="13" xfId="0" applyFont="1" applyFill="1" applyBorder="1" applyAlignment="1" applyProtection="1">
      <alignment vertical="center"/>
      <protection locked="0"/>
    </xf>
    <xf numFmtId="4" fontId="29" fillId="35" borderId="13" xfId="44" applyNumberFormat="1" applyFont="1" applyFill="1" applyBorder="1" applyAlignment="1" applyProtection="1">
      <alignment horizontal="right" vertical="center"/>
      <protection locked="0"/>
    </xf>
    <xf numFmtId="3" fontId="29" fillId="35" borderId="13" xfId="44" applyNumberFormat="1" applyFont="1" applyFill="1" applyBorder="1" applyAlignment="1" applyProtection="1">
      <alignment horizontal="right" vertical="center"/>
      <protection locked="0"/>
    </xf>
    <xf numFmtId="4" fontId="29" fillId="35" borderId="11" xfId="44" applyNumberFormat="1" applyFont="1" applyFill="1" applyBorder="1" applyAlignment="1" applyProtection="1">
      <alignment vertical="center"/>
      <protection locked="0"/>
    </xf>
    <xf numFmtId="4" fontId="29" fillId="35" borderId="13" xfId="42" applyNumberFormat="1" applyFont="1" applyFill="1" applyBorder="1" applyAlignment="1" applyProtection="1">
      <alignment vertical="center"/>
      <protection locked="0"/>
    </xf>
    <xf numFmtId="3" fontId="29" fillId="35" borderId="13" xfId="42" applyNumberFormat="1" applyFont="1" applyFill="1" applyBorder="1" applyAlignment="1" applyProtection="1">
      <alignment vertical="center"/>
      <protection locked="0"/>
    </xf>
    <xf numFmtId="1" fontId="28" fillId="35" borderId="11" xfId="0" applyNumberFormat="1" applyFont="1" applyFill="1" applyBorder="1" applyAlignment="1">
      <alignment horizontal="center" vertical="center"/>
    </xf>
    <xf numFmtId="1" fontId="28" fillId="35" borderId="13" xfId="0" applyNumberFormat="1" applyFont="1" applyFill="1" applyBorder="1" applyAlignment="1">
      <alignment horizontal="center" vertical="center"/>
    </xf>
    <xf numFmtId="4" fontId="29" fillId="35" borderId="13" xfId="44" applyNumberFormat="1" applyFont="1" applyFill="1" applyBorder="1" applyAlignment="1" applyProtection="1">
      <alignment vertical="center"/>
      <protection locked="0"/>
    </xf>
    <xf numFmtId="3" fontId="29" fillId="35" borderId="13" xfId="44" applyNumberFormat="1" applyFont="1" applyFill="1" applyBorder="1" applyAlignment="1" applyProtection="1">
      <alignment vertical="center"/>
      <protection locked="0"/>
    </xf>
    <xf numFmtId="0" fontId="28" fillId="35" borderId="13" xfId="0" applyFont="1" applyFill="1" applyBorder="1" applyAlignment="1" applyProtection="1">
      <alignment horizontal="right" vertical="center"/>
      <protection locked="0"/>
    </xf>
    <xf numFmtId="0" fontId="28" fillId="35" borderId="11" xfId="0" applyFont="1" applyFill="1" applyBorder="1" applyAlignment="1" applyProtection="1">
      <alignment horizontal="right" vertical="center"/>
      <protection locked="0"/>
    </xf>
    <xf numFmtId="0" fontId="28" fillId="0" borderId="11" xfId="71" applyFont="1" applyFill="1" applyBorder="1" applyAlignment="1">
      <alignment vertical="center"/>
      <protection/>
    </xf>
    <xf numFmtId="49" fontId="28" fillId="35" borderId="13" xfId="0" applyNumberFormat="1" applyFont="1" applyFill="1" applyBorder="1" applyAlignment="1">
      <alignment vertical="center"/>
    </xf>
    <xf numFmtId="3" fontId="28" fillId="0" borderId="11" xfId="91" applyNumberFormat="1" applyFont="1" applyFill="1" applyBorder="1" applyAlignment="1" applyProtection="1">
      <alignment vertical="center"/>
      <protection/>
    </xf>
    <xf numFmtId="2" fontId="28" fillId="0" borderId="11" xfId="91" applyNumberFormat="1" applyFont="1" applyFill="1" applyBorder="1" applyAlignment="1" applyProtection="1">
      <alignment vertical="center"/>
      <protection/>
    </xf>
    <xf numFmtId="0" fontId="30" fillId="33" borderId="0" xfId="0" applyFont="1" applyFill="1" applyBorder="1" applyAlignment="1">
      <alignment horizontal="right" vertical="center"/>
    </xf>
    <xf numFmtId="0" fontId="29" fillId="35" borderId="11" xfId="72" applyFont="1" applyFill="1" applyBorder="1" applyAlignment="1">
      <alignment vertical="center"/>
      <protection/>
    </xf>
    <xf numFmtId="0" fontId="26" fillId="35" borderId="0" xfId="62" applyFont="1" applyFill="1" applyBorder="1" applyAlignment="1" applyProtection="1">
      <alignment horizontal="right" vertical="center" indent="1"/>
      <protection/>
    </xf>
    <xf numFmtId="212" fontId="26" fillId="35" borderId="0" xfId="62" applyNumberFormat="1" applyFont="1" applyFill="1" applyBorder="1" applyAlignment="1">
      <alignment vertical="center"/>
      <protection/>
    </xf>
    <xf numFmtId="0" fontId="22" fillId="35" borderId="0" xfId="62" applyFont="1" applyFill="1" applyBorder="1" applyAlignment="1" applyProtection="1">
      <alignment horizontal="left" vertical="center"/>
      <protection/>
    </xf>
    <xf numFmtId="212" fontId="22" fillId="35" borderId="0" xfId="62" applyNumberFormat="1" applyFont="1" applyFill="1" applyBorder="1" applyAlignment="1">
      <alignment horizontal="left" vertical="center"/>
      <protection/>
    </xf>
    <xf numFmtId="4" fontId="26" fillId="35" borderId="0" xfId="62" applyNumberFormat="1" applyFont="1" applyFill="1" applyBorder="1" applyAlignment="1">
      <alignment horizontal="right" vertical="center" indent="1"/>
      <protection/>
    </xf>
    <xf numFmtId="3" fontId="26" fillId="35" borderId="10" xfId="62" applyNumberFormat="1" applyFont="1" applyFill="1" applyBorder="1" applyAlignment="1">
      <alignment horizontal="right" vertical="center" indent="1"/>
      <protection/>
    </xf>
    <xf numFmtId="0" fontId="26" fillId="35" borderId="0" xfId="62" applyFont="1" applyFill="1" applyBorder="1" applyAlignment="1">
      <alignment vertical="center"/>
      <protection/>
    </xf>
    <xf numFmtId="0" fontId="22" fillId="35" borderId="0" xfId="62" applyFont="1" applyFill="1" applyBorder="1" applyAlignment="1">
      <alignment horizontal="left" vertical="center"/>
      <protection/>
    </xf>
    <xf numFmtId="4" fontId="26" fillId="35" borderId="0" xfId="44" applyNumberFormat="1" applyFont="1" applyFill="1" applyBorder="1" applyAlignment="1" applyProtection="1">
      <alignment horizontal="right" vertical="center" indent="1"/>
      <protection locked="0"/>
    </xf>
    <xf numFmtId="3" fontId="26" fillId="35" borderId="10" xfId="44" applyNumberFormat="1" applyFont="1" applyFill="1" applyBorder="1" applyAlignment="1" applyProtection="1">
      <alignment horizontal="right" vertical="center" indent="1"/>
      <protection locked="0"/>
    </xf>
    <xf numFmtId="0" fontId="22" fillId="35" borderId="0" xfId="62" applyNumberFormat="1" applyFont="1" applyFill="1" applyBorder="1" applyAlignment="1" applyProtection="1">
      <alignment horizontal="left" vertical="center"/>
      <protection locked="0"/>
    </xf>
    <xf numFmtId="49" fontId="26" fillId="35" borderId="0" xfId="62" applyNumberFormat="1" applyFont="1" applyFill="1" applyBorder="1" applyAlignment="1">
      <alignment vertical="center"/>
      <protection/>
    </xf>
    <xf numFmtId="0" fontId="22" fillId="35" borderId="0" xfId="62" applyNumberFormat="1" applyFont="1" applyFill="1" applyBorder="1" applyAlignment="1" applyProtection="1">
      <alignment horizontal="left" vertical="center"/>
      <protection/>
    </xf>
    <xf numFmtId="0" fontId="85" fillId="35" borderId="0" xfId="62" applyFont="1" applyFill="1" applyBorder="1" applyAlignment="1" applyProtection="1">
      <alignment horizontal="right" vertical="center" indent="1"/>
      <protection/>
    </xf>
    <xf numFmtId="212" fontId="85" fillId="35" borderId="0" xfId="62" applyNumberFormat="1" applyFont="1" applyFill="1" applyBorder="1" applyAlignment="1">
      <alignment vertical="center"/>
      <protection/>
    </xf>
    <xf numFmtId="0" fontId="86" fillId="35" borderId="0" xfId="62" applyFont="1" applyFill="1" applyBorder="1" applyAlignment="1" applyProtection="1">
      <alignment horizontal="left" vertical="center"/>
      <protection/>
    </xf>
    <xf numFmtId="212" fontId="86" fillId="35" borderId="0" xfId="62" applyNumberFormat="1" applyFont="1" applyFill="1" applyBorder="1" applyAlignment="1">
      <alignment horizontal="left" vertical="center"/>
      <protection/>
    </xf>
    <xf numFmtId="4" fontId="85" fillId="35" borderId="0" xfId="62" applyNumberFormat="1" applyFont="1" applyFill="1" applyBorder="1" applyAlignment="1">
      <alignment horizontal="right" vertical="center" indent="1"/>
      <protection/>
    </xf>
    <xf numFmtId="3" fontId="85" fillId="35" borderId="10" xfId="62" applyNumberFormat="1" applyFont="1" applyFill="1" applyBorder="1" applyAlignment="1">
      <alignment horizontal="right" vertical="center" indent="1"/>
      <protection/>
    </xf>
    <xf numFmtId="0" fontId="85" fillId="35" borderId="0" xfId="62" applyFont="1" applyFill="1" applyBorder="1" applyAlignment="1">
      <alignment vertical="center"/>
      <protection/>
    </xf>
    <xf numFmtId="0" fontId="86" fillId="35" borderId="0" xfId="62" applyFont="1" applyFill="1" applyBorder="1" applyAlignment="1">
      <alignment horizontal="left" vertical="center"/>
      <protection/>
    </xf>
    <xf numFmtId="0" fontId="86" fillId="35" borderId="0" xfId="62" applyNumberFormat="1" applyFont="1" applyFill="1" applyBorder="1" applyAlignment="1" applyProtection="1">
      <alignment horizontal="left" vertical="center"/>
      <protection locked="0"/>
    </xf>
    <xf numFmtId="4" fontId="85" fillId="35" borderId="0" xfId="44" applyNumberFormat="1" applyFont="1" applyFill="1" applyBorder="1" applyAlignment="1" applyProtection="1">
      <alignment horizontal="right" vertical="center" indent="1"/>
      <protection locked="0"/>
    </xf>
    <xf numFmtId="3" fontId="85" fillId="35" borderId="10" xfId="44" applyNumberFormat="1" applyFont="1" applyFill="1" applyBorder="1" applyAlignment="1" applyProtection="1">
      <alignment horizontal="right" vertical="center" indent="1"/>
      <protection locked="0"/>
    </xf>
    <xf numFmtId="49" fontId="85" fillId="35" borderId="0" xfId="62" applyNumberFormat="1" applyFont="1" applyFill="1" applyBorder="1" applyAlignment="1">
      <alignment horizontal="left" vertical="center"/>
      <protection/>
    </xf>
    <xf numFmtId="0" fontId="86" fillId="35" borderId="0" xfId="62" applyNumberFormat="1" applyFont="1" applyFill="1" applyBorder="1" applyAlignment="1" applyProtection="1">
      <alignment horizontal="left" vertical="center"/>
      <protection/>
    </xf>
    <xf numFmtId="49" fontId="26" fillId="6" borderId="0" xfId="0" applyNumberFormat="1" applyFont="1" applyFill="1" applyBorder="1" applyAlignment="1">
      <alignment horizontal="left" vertical="center" indent="1"/>
    </xf>
    <xf numFmtId="49" fontId="22" fillId="6" borderId="0" xfId="0" applyNumberFormat="1" applyFont="1" applyFill="1" applyBorder="1" applyAlignment="1">
      <alignment horizontal="left" vertical="center"/>
    </xf>
    <xf numFmtId="0" fontId="22" fillId="6" borderId="0" xfId="0" applyFont="1" applyFill="1" applyBorder="1" applyAlignment="1" applyProtection="1">
      <alignment horizontal="left" vertical="center"/>
      <protection/>
    </xf>
    <xf numFmtId="49" fontId="29" fillId="35" borderId="13" xfId="0" applyNumberFormat="1" applyFont="1" applyFill="1" applyBorder="1" applyAlignment="1">
      <alignment vertical="center"/>
    </xf>
    <xf numFmtId="1" fontId="28" fillId="0" borderId="13" xfId="72" applyNumberFormat="1" applyFont="1" applyFill="1" applyBorder="1" applyAlignment="1">
      <alignment vertical="center"/>
      <protection/>
    </xf>
    <xf numFmtId="4" fontId="29" fillId="2" borderId="13" xfId="72" applyNumberFormat="1" applyFont="1" applyFill="1" applyBorder="1" applyAlignment="1">
      <alignment vertical="center"/>
      <protection/>
    </xf>
    <xf numFmtId="3" fontId="29" fillId="2" borderId="13" xfId="72" applyNumberFormat="1" applyFont="1" applyFill="1" applyBorder="1" applyAlignment="1">
      <alignment vertical="center"/>
      <protection/>
    </xf>
    <xf numFmtId="4" fontId="29" fillId="0" borderId="11" xfId="44" applyNumberFormat="1" applyFont="1" applyFill="1" applyBorder="1" applyAlignment="1" applyProtection="1">
      <alignment vertical="center"/>
      <protection/>
    </xf>
    <xf numFmtId="4" fontId="29" fillId="0" borderId="13" xfId="72" applyNumberFormat="1" applyFont="1" applyFill="1" applyBorder="1" applyAlignment="1">
      <alignment horizontal="right" vertical="center"/>
      <protection/>
    </xf>
    <xf numFmtId="3" fontId="29" fillId="0" borderId="11" xfId="44" applyNumberFormat="1" applyFont="1" applyFill="1" applyBorder="1" applyAlignment="1" applyProtection="1">
      <alignment vertical="center"/>
      <protection/>
    </xf>
    <xf numFmtId="3" fontId="29" fillId="0" borderId="13" xfId="72" applyNumberFormat="1" applyFont="1" applyFill="1" applyBorder="1" applyAlignment="1">
      <alignment horizontal="right" vertical="center"/>
      <protection/>
    </xf>
    <xf numFmtId="0" fontId="26" fillId="33" borderId="0" xfId="0" applyFont="1" applyFill="1" applyBorder="1" applyAlignment="1">
      <alignment horizontal="left" vertical="center" indent="1"/>
    </xf>
    <xf numFmtId="49" fontId="26" fillId="33" borderId="0" xfId="0" applyNumberFormat="1" applyFont="1" applyFill="1" applyBorder="1" applyAlignment="1">
      <alignment horizontal="left" vertical="center" indent="1"/>
    </xf>
    <xf numFmtId="212" fontId="22" fillId="33" borderId="0" xfId="0" applyNumberFormat="1" applyFont="1" applyFill="1" applyBorder="1" applyAlignment="1">
      <alignment horizontal="left" vertical="center"/>
    </xf>
    <xf numFmtId="0" fontId="26" fillId="6" borderId="12" xfId="0" applyNumberFormat="1" applyFont="1" applyFill="1" applyBorder="1" applyAlignment="1" applyProtection="1">
      <alignment horizontal="left" vertical="center" indent="1"/>
      <protection/>
    </xf>
    <xf numFmtId="0" fontId="22" fillId="6" borderId="12" xfId="0" applyFont="1" applyFill="1" applyBorder="1" applyAlignment="1">
      <alignment horizontal="left" vertical="center"/>
    </xf>
    <xf numFmtId="0" fontId="22" fillId="6" borderId="12" xfId="0" applyNumberFormat="1" applyFont="1" applyFill="1" applyBorder="1" applyAlignment="1" applyProtection="1">
      <alignment horizontal="left" vertical="center"/>
      <protection/>
    </xf>
    <xf numFmtId="4" fontId="26" fillId="6" borderId="12" xfId="0" applyNumberFormat="1" applyFont="1" applyFill="1" applyBorder="1" applyAlignment="1">
      <alignment horizontal="right" vertical="center" indent="1"/>
    </xf>
    <xf numFmtId="3" fontId="26" fillId="6" borderId="16" xfId="0" applyNumberFormat="1" applyFont="1" applyFill="1" applyBorder="1" applyAlignment="1">
      <alignment horizontal="right" vertical="center" indent="1"/>
    </xf>
    <xf numFmtId="0" fontId="86" fillId="35" borderId="0" xfId="62" applyNumberFormat="1" applyFont="1" applyFill="1" applyBorder="1" applyAlignment="1" applyProtection="1">
      <alignment vertical="center"/>
      <protection locked="0"/>
    </xf>
    <xf numFmtId="2" fontId="28" fillId="35" borderId="14" xfId="0" applyNumberFormat="1" applyFont="1" applyFill="1" applyBorder="1" applyAlignment="1">
      <alignment horizontal="center" vertical="center"/>
    </xf>
    <xf numFmtId="0" fontId="28" fillId="35" borderId="14" xfId="0" applyNumberFormat="1" applyFont="1" applyFill="1" applyBorder="1" applyAlignment="1" applyProtection="1">
      <alignment horizontal="right" vertical="center"/>
      <protection/>
    </xf>
    <xf numFmtId="212" fontId="29" fillId="35" borderId="14" xfId="0" applyNumberFormat="1" applyFont="1" applyFill="1" applyBorder="1" applyAlignment="1">
      <alignment vertical="center"/>
    </xf>
    <xf numFmtId="0" fontId="28" fillId="35" borderId="14" xfId="0" applyFont="1" applyFill="1" applyBorder="1" applyAlignment="1">
      <alignment vertical="center"/>
    </xf>
    <xf numFmtId="0" fontId="28" fillId="35" borderId="14" xfId="0" applyFont="1" applyFill="1" applyBorder="1" applyAlignment="1" applyProtection="1">
      <alignment vertical="center"/>
      <protection/>
    </xf>
    <xf numFmtId="212" fontId="28" fillId="35" borderId="14" xfId="0" applyNumberFormat="1" applyFont="1" applyFill="1" applyBorder="1" applyAlignment="1">
      <alignment vertical="center"/>
    </xf>
    <xf numFmtId="198" fontId="29" fillId="35" borderId="14" xfId="0" applyNumberFormat="1" applyFont="1" applyFill="1" applyBorder="1" applyAlignment="1" applyProtection="1">
      <alignment vertical="center"/>
      <protection/>
    </xf>
    <xf numFmtId="0" fontId="28" fillId="35" borderId="14" xfId="0" applyNumberFormat="1" applyFont="1" applyFill="1" applyBorder="1" applyAlignment="1" applyProtection="1">
      <alignment vertical="center"/>
      <protection/>
    </xf>
    <xf numFmtId="0" fontId="28" fillId="35" borderId="14" xfId="0" applyFont="1" applyFill="1" applyBorder="1" applyAlignment="1" applyProtection="1">
      <alignment horizontal="right" vertical="center"/>
      <protection locked="0"/>
    </xf>
    <xf numFmtId="49" fontId="28" fillId="35" borderId="14" xfId="0" applyNumberFormat="1" applyFont="1" applyFill="1" applyBorder="1" applyAlignment="1" applyProtection="1">
      <alignment horizontal="right" vertical="center"/>
      <protection locked="0"/>
    </xf>
    <xf numFmtId="4" fontId="29" fillId="35" borderId="14" xfId="42" applyNumberFormat="1" applyFont="1" applyFill="1" applyBorder="1" applyAlignment="1" applyProtection="1">
      <alignment vertical="center"/>
      <protection locked="0"/>
    </xf>
    <xf numFmtId="3" fontId="29" fillId="35" borderId="14" xfId="42" applyNumberFormat="1" applyFont="1" applyFill="1" applyBorder="1" applyAlignment="1" applyProtection="1">
      <alignment vertical="center"/>
      <protection locked="0"/>
    </xf>
    <xf numFmtId="2" fontId="28" fillId="35" borderId="14" xfId="0" applyNumberFormat="1" applyFont="1" applyFill="1" applyBorder="1" applyAlignment="1" applyProtection="1">
      <alignment vertical="center"/>
      <protection/>
    </xf>
    <xf numFmtId="14" fontId="28" fillId="35" borderId="14" xfId="0" applyNumberFormat="1" applyFont="1" applyFill="1" applyBorder="1" applyAlignment="1" applyProtection="1">
      <alignment vertical="center"/>
      <protection/>
    </xf>
    <xf numFmtId="0" fontId="28" fillId="35" borderId="11" xfId="0" applyFont="1" applyFill="1" applyBorder="1" applyAlignment="1">
      <alignment horizontal="right" vertical="center"/>
    </xf>
    <xf numFmtId="0" fontId="28" fillId="35" borderId="13" xfId="0" applyFont="1" applyFill="1" applyBorder="1" applyAlignment="1">
      <alignment horizontal="right" vertical="center"/>
    </xf>
    <xf numFmtId="1" fontId="28" fillId="35" borderId="11" xfId="72" applyNumberFormat="1" applyFont="1" applyFill="1" applyBorder="1" applyAlignment="1">
      <alignment horizontal="center" vertical="center"/>
      <protection/>
    </xf>
    <xf numFmtId="0" fontId="28" fillId="35" borderId="11" xfId="72" applyFont="1" applyFill="1" applyBorder="1" applyAlignment="1" applyProtection="1">
      <alignment horizontal="right" vertical="center"/>
      <protection/>
    </xf>
    <xf numFmtId="0" fontId="26" fillId="35" borderId="12" xfId="62" applyFont="1" applyFill="1" applyBorder="1" applyAlignment="1" applyProtection="1">
      <alignment horizontal="right" vertical="center" indent="1"/>
      <protection/>
    </xf>
    <xf numFmtId="0" fontId="26" fillId="35" borderId="12" xfId="62" applyFont="1" applyFill="1" applyBorder="1" applyAlignment="1">
      <alignment vertical="center"/>
      <protection/>
    </xf>
    <xf numFmtId="0" fontId="22" fillId="35" borderId="12" xfId="62" applyFont="1" applyFill="1" applyBorder="1" applyAlignment="1" applyProtection="1">
      <alignment horizontal="left" vertical="center"/>
      <protection/>
    </xf>
    <xf numFmtId="0" fontId="22" fillId="35" borderId="12" xfId="62" applyNumberFormat="1" applyFont="1" applyFill="1" applyBorder="1" applyAlignment="1" applyProtection="1">
      <alignment horizontal="left" vertical="center"/>
      <protection locked="0"/>
    </xf>
    <xf numFmtId="4" fontId="26" fillId="35" borderId="12" xfId="44" applyNumberFormat="1" applyFont="1" applyFill="1" applyBorder="1" applyAlignment="1" applyProtection="1">
      <alignment horizontal="right" vertical="center" indent="1"/>
      <protection locked="0"/>
    </xf>
    <xf numFmtId="3" fontId="26" fillId="35" borderId="16" xfId="44" applyNumberFormat="1" applyFont="1" applyFill="1" applyBorder="1" applyAlignment="1" applyProtection="1">
      <alignment horizontal="right" vertical="center" indent="1"/>
      <protection locked="0"/>
    </xf>
    <xf numFmtId="0" fontId="85" fillId="35" borderId="0" xfId="62" applyFont="1" applyFill="1" applyBorder="1" applyAlignment="1">
      <alignment horizontal="left" vertical="center"/>
      <protection/>
    </xf>
    <xf numFmtId="0" fontId="28" fillId="4" borderId="13" xfId="0" applyFont="1" applyFill="1" applyBorder="1" applyAlignment="1" applyProtection="1">
      <alignment vertical="center"/>
      <protection/>
    </xf>
    <xf numFmtId="0" fontId="28" fillId="4" borderId="13" xfId="0" applyFont="1" applyFill="1" applyBorder="1" applyAlignment="1">
      <alignment vertical="center"/>
    </xf>
    <xf numFmtId="0" fontId="28" fillId="4" borderId="13" xfId="0" applyNumberFormat="1" applyFont="1" applyFill="1" applyBorder="1" applyAlignment="1" applyProtection="1">
      <alignment vertical="center"/>
      <protection locked="0"/>
    </xf>
    <xf numFmtId="0" fontId="28" fillId="4" borderId="13" xfId="0" applyNumberFormat="1" applyFont="1" applyFill="1" applyBorder="1" applyAlignment="1" applyProtection="1">
      <alignment vertical="center"/>
      <protection/>
    </xf>
    <xf numFmtId="1" fontId="28" fillId="4" borderId="13" xfId="0" applyNumberFormat="1" applyFont="1" applyFill="1" applyBorder="1" applyAlignment="1">
      <alignment vertical="center"/>
    </xf>
    <xf numFmtId="0" fontId="28" fillId="4" borderId="13" xfId="0" applyFont="1" applyFill="1" applyBorder="1" applyAlignment="1">
      <alignment horizontal="right" vertical="center"/>
    </xf>
    <xf numFmtId="2" fontId="28" fillId="4" borderId="13" xfId="0" applyNumberFormat="1" applyFont="1" applyFill="1" applyBorder="1" applyAlignment="1" applyProtection="1">
      <alignment vertical="center"/>
      <protection/>
    </xf>
    <xf numFmtId="14" fontId="28" fillId="4" borderId="13" xfId="0" applyNumberFormat="1" applyFont="1" applyFill="1" applyBorder="1" applyAlignment="1" applyProtection="1">
      <alignment vertical="center"/>
      <protection/>
    </xf>
    <xf numFmtId="0" fontId="28" fillId="4" borderId="11" xfId="0" applyFont="1" applyFill="1" applyBorder="1" applyAlignment="1">
      <alignment vertical="center"/>
    </xf>
    <xf numFmtId="0" fontId="28" fillId="4" borderId="11" xfId="0" applyNumberFormat="1" applyFont="1" applyFill="1" applyBorder="1" applyAlignment="1" applyProtection="1">
      <alignment vertical="center"/>
      <protection/>
    </xf>
    <xf numFmtId="0" fontId="28" fillId="4" borderId="11" xfId="0" applyFont="1" applyFill="1" applyBorder="1" applyAlignment="1" applyProtection="1">
      <alignment vertical="center"/>
      <protection/>
    </xf>
    <xf numFmtId="212" fontId="28" fillId="4" borderId="11" xfId="0" applyNumberFormat="1" applyFont="1" applyFill="1" applyBorder="1" applyAlignment="1">
      <alignment vertical="center"/>
    </xf>
    <xf numFmtId="0" fontId="28" fillId="4" borderId="11" xfId="0" applyFont="1" applyFill="1" applyBorder="1" applyAlignment="1" applyProtection="1">
      <alignment horizontal="right" vertical="center"/>
      <protection locked="0"/>
    </xf>
    <xf numFmtId="0" fontId="28" fillId="4" borderId="11" xfId="0" applyFont="1" applyFill="1" applyBorder="1" applyAlignment="1">
      <alignment horizontal="right" vertical="center"/>
    </xf>
    <xf numFmtId="0" fontId="28" fillId="4" borderId="11" xfId="0" applyNumberFormat="1" applyFont="1" applyFill="1" applyBorder="1" applyAlignment="1" applyProtection="1">
      <alignment vertical="center"/>
      <protection locked="0"/>
    </xf>
    <xf numFmtId="1" fontId="28" fillId="4" borderId="11" xfId="0" applyNumberFormat="1" applyFont="1" applyFill="1" applyBorder="1" applyAlignment="1">
      <alignment vertical="center"/>
    </xf>
    <xf numFmtId="14" fontId="28" fillId="4" borderId="11" xfId="0" applyNumberFormat="1" applyFont="1" applyFill="1" applyBorder="1" applyAlignment="1" applyProtection="1">
      <alignment vertical="center"/>
      <protection/>
    </xf>
    <xf numFmtId="2" fontId="28" fillId="4" borderId="11" xfId="0" applyNumberFormat="1" applyFont="1" applyFill="1" applyBorder="1" applyAlignment="1" applyProtection="1">
      <alignment vertical="center"/>
      <protection/>
    </xf>
    <xf numFmtId="1" fontId="28" fillId="4" borderId="11" xfId="0" applyNumberFormat="1" applyFont="1" applyFill="1" applyBorder="1" applyAlignment="1">
      <alignment horizontal="center" vertical="center"/>
    </xf>
    <xf numFmtId="0" fontId="28" fillId="4" borderId="11" xfId="0" applyFont="1" applyFill="1" applyBorder="1" applyAlignment="1" applyProtection="1">
      <alignment horizontal="right" vertical="center"/>
      <protection/>
    </xf>
    <xf numFmtId="2" fontId="28" fillId="4" borderId="11" xfId="0" applyNumberFormat="1" applyFont="1" applyFill="1" applyBorder="1" applyAlignment="1">
      <alignment horizontal="center" vertical="center"/>
    </xf>
    <xf numFmtId="0" fontId="28" fillId="4" borderId="11" xfId="0" applyNumberFormat="1" applyFont="1" applyFill="1" applyBorder="1" applyAlignment="1" applyProtection="1">
      <alignment horizontal="right" vertical="center"/>
      <protection/>
    </xf>
    <xf numFmtId="1" fontId="28" fillId="4" borderId="13" xfId="0" applyNumberFormat="1" applyFont="1" applyFill="1" applyBorder="1" applyAlignment="1">
      <alignment horizontal="center" vertical="center"/>
    </xf>
    <xf numFmtId="0" fontId="28" fillId="4" borderId="13" xfId="0" applyFont="1" applyFill="1" applyBorder="1" applyAlignment="1" applyProtection="1">
      <alignment horizontal="right" vertical="center"/>
      <protection/>
    </xf>
    <xf numFmtId="2" fontId="28" fillId="4" borderId="13" xfId="0" applyNumberFormat="1" applyFont="1" applyFill="1" applyBorder="1" applyAlignment="1">
      <alignment horizontal="center" vertical="center"/>
    </xf>
    <xf numFmtId="0" fontId="28" fillId="4" borderId="13" xfId="0" applyNumberFormat="1" applyFont="1" applyFill="1" applyBorder="1" applyAlignment="1" applyProtection="1">
      <alignment horizontal="right" vertical="center"/>
      <protection/>
    </xf>
    <xf numFmtId="212" fontId="26" fillId="33" borderId="19" xfId="0" applyNumberFormat="1" applyFont="1" applyFill="1" applyBorder="1" applyAlignment="1">
      <alignment horizontal="left" vertical="center" indent="1"/>
    </xf>
    <xf numFmtId="0" fontId="22" fillId="33" borderId="19" xfId="0" applyFont="1" applyFill="1" applyBorder="1" applyAlignment="1">
      <alignment horizontal="left" vertical="center"/>
    </xf>
    <xf numFmtId="212" fontId="22" fillId="33" borderId="19" xfId="0" applyNumberFormat="1" applyFont="1" applyFill="1" applyBorder="1" applyAlignment="1">
      <alignment horizontal="left" vertical="center"/>
    </xf>
    <xf numFmtId="4" fontId="26" fillId="33" borderId="19" xfId="0" applyNumberFormat="1" applyFont="1" applyFill="1" applyBorder="1" applyAlignment="1">
      <alignment horizontal="right" vertical="center" indent="1"/>
    </xf>
    <xf numFmtId="3" fontId="26" fillId="33" borderId="20" xfId="0" applyNumberFormat="1" applyFont="1" applyFill="1" applyBorder="1" applyAlignment="1">
      <alignment horizontal="right" vertical="center" indent="1"/>
    </xf>
    <xf numFmtId="0" fontId="26" fillId="6" borderId="0" xfId="0" applyNumberFormat="1" applyFont="1" applyFill="1" applyBorder="1" applyAlignment="1" applyProtection="1">
      <alignment horizontal="left" vertical="center" indent="1"/>
      <protection locked="0"/>
    </xf>
    <xf numFmtId="2" fontId="28" fillId="33" borderId="21" xfId="0" applyNumberFormat="1" applyFont="1" applyFill="1" applyBorder="1" applyAlignment="1">
      <alignment horizontal="center" vertical="center"/>
    </xf>
    <xf numFmtId="2" fontId="28" fillId="10" borderId="21" xfId="0" applyNumberFormat="1" applyFont="1" applyFill="1" applyBorder="1" applyAlignment="1" applyProtection="1">
      <alignment horizontal="center" vertical="center"/>
      <protection/>
    </xf>
    <xf numFmtId="0" fontId="28" fillId="35" borderId="21" xfId="0" applyFont="1" applyFill="1" applyBorder="1" applyAlignment="1">
      <alignment vertical="center"/>
    </xf>
    <xf numFmtId="0" fontId="28" fillId="35" borderId="21" xfId="0" applyFont="1" applyFill="1" applyBorder="1" applyAlignment="1" applyProtection="1">
      <alignment horizontal="right" vertical="center"/>
      <protection locked="0"/>
    </xf>
    <xf numFmtId="0" fontId="87" fillId="35" borderId="21" xfId="0" applyFont="1" applyFill="1" applyBorder="1" applyAlignment="1">
      <alignment horizontal="right" vertical="center"/>
    </xf>
    <xf numFmtId="4" fontId="28" fillId="35" borderId="21" xfId="42" applyNumberFormat="1" applyFont="1" applyFill="1" applyBorder="1" applyAlignment="1" applyProtection="1">
      <alignment vertical="center"/>
      <protection locked="0"/>
    </xf>
    <xf numFmtId="3" fontId="28" fillId="35" borderId="21" xfId="42" applyNumberFormat="1" applyFont="1" applyFill="1" applyBorder="1" applyAlignment="1" applyProtection="1">
      <alignment vertical="center"/>
      <protection locked="0"/>
    </xf>
    <xf numFmtId="3" fontId="28" fillId="35" borderId="21" xfId="87" applyNumberFormat="1" applyFont="1" applyFill="1" applyBorder="1" applyAlignment="1" applyProtection="1">
      <alignment vertical="center"/>
      <protection/>
    </xf>
    <xf numFmtId="2" fontId="28" fillId="35" borderId="21" xfId="87" applyNumberFormat="1" applyFont="1" applyFill="1" applyBorder="1" applyAlignment="1" applyProtection="1">
      <alignment vertical="center"/>
      <protection/>
    </xf>
    <xf numFmtId="4" fontId="28" fillId="35" borderId="21" xfId="0" applyNumberFormat="1" applyFont="1" applyFill="1" applyBorder="1" applyAlignment="1">
      <alignment vertical="center"/>
    </xf>
    <xf numFmtId="3" fontId="28" fillId="35" borderId="21" xfId="0" applyNumberFormat="1" applyFont="1" applyFill="1" applyBorder="1" applyAlignment="1">
      <alignment vertical="center"/>
    </xf>
    <xf numFmtId="9" fontId="87" fillId="35" borderId="21" xfId="89" applyNumberFormat="1" applyFont="1" applyFill="1" applyBorder="1" applyAlignment="1" applyProtection="1">
      <alignment vertical="center"/>
      <protection/>
    </xf>
    <xf numFmtId="4" fontId="28" fillId="35" borderId="21" xfId="89" applyNumberFormat="1" applyFont="1" applyFill="1" applyBorder="1" applyAlignment="1" applyProtection="1">
      <alignment vertical="center"/>
      <protection/>
    </xf>
    <xf numFmtId="3" fontId="28" fillId="35" borderId="21" xfId="89" applyNumberFormat="1" applyFont="1" applyFill="1" applyBorder="1" applyAlignment="1" applyProtection="1">
      <alignment vertical="center"/>
      <protection/>
    </xf>
    <xf numFmtId="9" fontId="28" fillId="35" borderId="21" xfId="89" applyNumberFormat="1" applyFont="1" applyFill="1" applyBorder="1" applyAlignment="1" applyProtection="1">
      <alignment vertical="center"/>
      <protection/>
    </xf>
    <xf numFmtId="2" fontId="28" fillId="35" borderId="21" xfId="0" applyNumberFormat="1" applyFont="1" applyFill="1" applyBorder="1" applyAlignment="1" applyProtection="1">
      <alignment vertical="center"/>
      <protection/>
    </xf>
    <xf numFmtId="14" fontId="28" fillId="35" borderId="21" xfId="0" applyNumberFormat="1" applyFont="1" applyFill="1" applyBorder="1" applyAlignment="1" applyProtection="1">
      <alignment vertical="center"/>
      <protection/>
    </xf>
    <xf numFmtId="0" fontId="28" fillId="33" borderId="21" xfId="0" applyFont="1" applyFill="1" applyBorder="1" applyAlignment="1">
      <alignment horizontal="center" vertical="center"/>
    </xf>
    <xf numFmtId="1" fontId="28" fillId="35" borderId="21" xfId="0" applyNumberFormat="1" applyFont="1" applyFill="1" applyBorder="1" applyAlignment="1">
      <alignment vertical="center"/>
    </xf>
    <xf numFmtId="0" fontId="28" fillId="35" borderId="21" xfId="0" applyFont="1" applyFill="1" applyBorder="1" applyAlignment="1">
      <alignment horizontal="right" vertical="center"/>
    </xf>
    <xf numFmtId="4" fontId="28" fillId="35" borderId="21" xfId="44" applyNumberFormat="1" applyFont="1" applyFill="1" applyBorder="1" applyAlignment="1">
      <alignment vertical="center"/>
    </xf>
    <xf numFmtId="3" fontId="28" fillId="35" borderId="21" xfId="44" applyNumberFormat="1" applyFont="1" applyFill="1" applyBorder="1" applyAlignment="1">
      <alignment vertical="center"/>
    </xf>
    <xf numFmtId="4" fontId="28" fillId="35" borderId="21" xfId="44" applyNumberFormat="1" applyFont="1" applyFill="1" applyBorder="1" applyAlignment="1" applyProtection="1">
      <alignment vertical="center"/>
      <protection locked="0"/>
    </xf>
    <xf numFmtId="3" fontId="28" fillId="35" borderId="21" xfId="44" applyNumberFormat="1" applyFont="1" applyFill="1" applyBorder="1" applyAlignment="1" applyProtection="1">
      <alignment vertical="center"/>
      <protection locked="0"/>
    </xf>
    <xf numFmtId="2" fontId="28" fillId="33" borderId="21" xfId="0" applyNumberFormat="1" applyFont="1" applyFill="1" applyBorder="1" applyAlignment="1" applyProtection="1">
      <alignment horizontal="center" vertical="center"/>
      <protection/>
    </xf>
    <xf numFmtId="4" fontId="28" fillId="35" borderId="21" xfId="42" applyNumberFormat="1" applyFont="1" applyFill="1" applyBorder="1" applyAlignment="1" applyProtection="1">
      <alignment horizontal="right" vertical="center"/>
      <protection locked="0"/>
    </xf>
    <xf numFmtId="3" fontId="28" fillId="35" borderId="21" xfId="42" applyNumberFormat="1" applyFont="1" applyFill="1" applyBorder="1" applyAlignment="1" applyProtection="1">
      <alignment horizontal="right" vertical="center"/>
      <protection locked="0"/>
    </xf>
    <xf numFmtId="0" fontId="28" fillId="35" borderId="21" xfId="0" applyFont="1" applyFill="1" applyBorder="1" applyAlignment="1" applyProtection="1">
      <alignment vertical="center"/>
      <protection locked="0"/>
    </xf>
    <xf numFmtId="4" fontId="28" fillId="35" borderId="21" xfId="55" applyNumberFormat="1" applyFont="1" applyFill="1" applyBorder="1" applyAlignment="1">
      <alignment vertical="center"/>
    </xf>
    <xf numFmtId="3" fontId="28" fillId="35" borderId="21" xfId="55" applyNumberFormat="1" applyFont="1" applyFill="1" applyBorder="1" applyAlignment="1">
      <alignment vertical="center"/>
    </xf>
    <xf numFmtId="2" fontId="28" fillId="35" borderId="21" xfId="0" applyNumberFormat="1" applyFont="1" applyFill="1" applyBorder="1" applyAlignment="1" applyProtection="1">
      <alignment horizontal="center" vertical="center"/>
      <protection/>
    </xf>
    <xf numFmtId="3" fontId="28" fillId="35" borderId="21" xfId="0" applyNumberFormat="1" applyFont="1" applyFill="1" applyBorder="1" applyAlignment="1">
      <alignment horizontal="right" vertical="center"/>
    </xf>
    <xf numFmtId="2" fontId="28" fillId="10" borderId="22" xfId="0" applyNumberFormat="1" applyFont="1" applyFill="1" applyBorder="1" applyAlignment="1" applyProtection="1">
      <alignment horizontal="center" vertical="center"/>
      <protection/>
    </xf>
    <xf numFmtId="0" fontId="28" fillId="35" borderId="22" xfId="0" applyFont="1" applyFill="1" applyBorder="1" applyAlignment="1">
      <alignment vertical="center"/>
    </xf>
    <xf numFmtId="0" fontId="28" fillId="35" borderId="22" xfId="0" applyFont="1" applyFill="1" applyBorder="1" applyAlignment="1" applyProtection="1">
      <alignment horizontal="right" vertical="center"/>
      <protection locked="0"/>
    </xf>
    <xf numFmtId="0" fontId="87" fillId="35" borderId="22" xfId="0" applyFont="1" applyFill="1" applyBorder="1" applyAlignment="1">
      <alignment horizontal="right" vertical="center"/>
    </xf>
    <xf numFmtId="4" fontId="28" fillId="35" borderId="22" xfId="42" applyNumberFormat="1" applyFont="1" applyFill="1" applyBorder="1" applyAlignment="1" applyProtection="1">
      <alignment vertical="center"/>
      <protection locked="0"/>
    </xf>
    <xf numFmtId="3" fontId="28" fillId="35" borderId="22" xfId="42" applyNumberFormat="1" applyFont="1" applyFill="1" applyBorder="1" applyAlignment="1" applyProtection="1">
      <alignment vertical="center"/>
      <protection locked="0"/>
    </xf>
    <xf numFmtId="3" fontId="28" fillId="35" borderId="22" xfId="87" applyNumberFormat="1" applyFont="1" applyFill="1" applyBorder="1" applyAlignment="1" applyProtection="1">
      <alignment vertical="center"/>
      <protection/>
    </xf>
    <xf numFmtId="2" fontId="28" fillId="35" borderId="22" xfId="87" applyNumberFormat="1" applyFont="1" applyFill="1" applyBorder="1" applyAlignment="1" applyProtection="1">
      <alignment vertical="center"/>
      <protection/>
    </xf>
    <xf numFmtId="4" fontId="28" fillId="35" borderId="22" xfId="0" applyNumberFormat="1" applyFont="1" applyFill="1" applyBorder="1" applyAlignment="1">
      <alignment vertical="center"/>
    </xf>
    <xf numFmtId="3" fontId="28" fillId="35" borderId="22" xfId="0" applyNumberFormat="1" applyFont="1" applyFill="1" applyBorder="1" applyAlignment="1">
      <alignment vertical="center"/>
    </xf>
    <xf numFmtId="9" fontId="87" fillId="35" borderId="22" xfId="89" applyNumberFormat="1" applyFont="1" applyFill="1" applyBorder="1" applyAlignment="1" applyProtection="1">
      <alignment vertical="center"/>
      <protection/>
    </xf>
    <xf numFmtId="4" fontId="28" fillId="35" borderId="22" xfId="89" applyNumberFormat="1" applyFont="1" applyFill="1" applyBorder="1" applyAlignment="1" applyProtection="1">
      <alignment vertical="center"/>
      <protection/>
    </xf>
    <xf numFmtId="3" fontId="28" fillId="35" borderId="22" xfId="89" applyNumberFormat="1" applyFont="1" applyFill="1" applyBorder="1" applyAlignment="1" applyProtection="1">
      <alignment vertical="center"/>
      <protection/>
    </xf>
    <xf numFmtId="9" fontId="28" fillId="35" borderId="22" xfId="89" applyNumberFormat="1" applyFont="1" applyFill="1" applyBorder="1" applyAlignment="1" applyProtection="1">
      <alignment vertical="center"/>
      <protection/>
    </xf>
    <xf numFmtId="14" fontId="28" fillId="35" borderId="22" xfId="0" applyNumberFormat="1" applyFont="1" applyFill="1" applyBorder="1" applyAlignment="1" applyProtection="1">
      <alignment vertical="center"/>
      <protection/>
    </xf>
    <xf numFmtId="212" fontId="8" fillId="36" borderId="12" xfId="40" applyNumberFormat="1" applyFont="1" applyFill="1" applyBorder="1" applyAlignment="1" applyProtection="1">
      <alignment horizontal="center"/>
      <protection/>
    </xf>
    <xf numFmtId="43" fontId="8" fillId="36" borderId="12" xfId="40" applyFont="1" applyFill="1" applyBorder="1" applyAlignment="1" applyProtection="1">
      <alignment horizontal="center"/>
      <protection/>
    </xf>
    <xf numFmtId="198" fontId="8" fillId="36" borderId="12" xfId="0" applyNumberFormat="1" applyFont="1" applyFill="1" applyBorder="1" applyAlignment="1" applyProtection="1">
      <alignment horizontal="center"/>
      <protection/>
    </xf>
    <xf numFmtId="0" fontId="8" fillId="36" borderId="12" xfId="0" applyFont="1" applyFill="1" applyBorder="1" applyAlignment="1" applyProtection="1">
      <alignment horizontal="center"/>
      <protection/>
    </xf>
    <xf numFmtId="4" fontId="8" fillId="36" borderId="12" xfId="0" applyNumberFormat="1" applyFont="1" applyFill="1" applyBorder="1" applyAlignment="1" applyProtection="1">
      <alignment horizontal="center" vertical="center" wrapText="1"/>
      <protection/>
    </xf>
    <xf numFmtId="3" fontId="8" fillId="36" borderId="12" xfId="0" applyNumberFormat="1" applyFont="1" applyFill="1" applyBorder="1" applyAlignment="1" applyProtection="1">
      <alignment horizontal="center" vertical="center" wrapText="1"/>
      <protection/>
    </xf>
    <xf numFmtId="4" fontId="88" fillId="35" borderId="22" xfId="0" applyNumberFormat="1" applyFont="1" applyFill="1" applyBorder="1" applyAlignment="1">
      <alignment vertical="center"/>
    </xf>
    <xf numFmtId="3" fontId="88" fillId="35" borderId="22" xfId="0" applyNumberFormat="1" applyFont="1" applyFill="1" applyBorder="1" applyAlignment="1">
      <alignment vertical="center"/>
    </xf>
    <xf numFmtId="4" fontId="88" fillId="35" borderId="21" xfId="0" applyNumberFormat="1" applyFont="1" applyFill="1" applyBorder="1" applyAlignment="1">
      <alignment vertical="center"/>
    </xf>
    <xf numFmtId="3" fontId="88" fillId="35" borderId="21" xfId="0" applyNumberFormat="1" applyFont="1" applyFill="1" applyBorder="1" applyAlignment="1">
      <alignment vertical="center"/>
    </xf>
    <xf numFmtId="4" fontId="88" fillId="35" borderId="22" xfId="42" applyNumberFormat="1" applyFont="1" applyFill="1" applyBorder="1" applyAlignment="1" applyProtection="1">
      <alignment vertical="center"/>
      <protection locked="0"/>
    </xf>
    <xf numFmtId="3" fontId="88" fillId="35" borderId="22" xfId="42" applyNumberFormat="1" applyFont="1" applyFill="1" applyBorder="1" applyAlignment="1" applyProtection="1">
      <alignment vertical="center"/>
      <protection locked="0"/>
    </xf>
    <xf numFmtId="4" fontId="88" fillId="35" borderId="21" xfId="42" applyNumberFormat="1" applyFont="1" applyFill="1" applyBorder="1" applyAlignment="1" applyProtection="1">
      <alignment vertical="center"/>
      <protection locked="0"/>
    </xf>
    <xf numFmtId="3" fontId="88" fillId="35" borderId="21" xfId="42" applyNumberFormat="1" applyFont="1" applyFill="1" applyBorder="1" applyAlignment="1" applyProtection="1">
      <alignment vertical="center"/>
      <protection locked="0"/>
    </xf>
    <xf numFmtId="4" fontId="88" fillId="35" borderId="21" xfId="44" applyNumberFormat="1" applyFont="1" applyFill="1" applyBorder="1" applyAlignment="1" applyProtection="1">
      <alignment vertical="center"/>
      <protection locked="0"/>
    </xf>
    <xf numFmtId="3" fontId="88" fillId="35" borderId="21" xfId="44" applyNumberFormat="1" applyFont="1" applyFill="1" applyBorder="1" applyAlignment="1" applyProtection="1">
      <alignment vertical="center"/>
      <protection locked="0"/>
    </xf>
    <xf numFmtId="0" fontId="22" fillId="35" borderId="0" xfId="62" applyNumberFormat="1" applyFont="1" applyFill="1" applyBorder="1" applyAlignment="1">
      <alignment horizontal="left" vertical="center"/>
      <protection/>
    </xf>
    <xf numFmtId="1" fontId="30" fillId="35" borderId="12" xfId="0" applyNumberFormat="1" applyFont="1" applyFill="1" applyBorder="1" applyAlignment="1">
      <alignment horizontal="center" vertical="center"/>
    </xf>
    <xf numFmtId="0" fontId="88" fillId="4" borderId="11" xfId="0" applyFont="1" applyFill="1" applyBorder="1" applyAlignment="1">
      <alignment vertical="center"/>
    </xf>
    <xf numFmtId="0" fontId="88" fillId="4" borderId="13" xfId="0" applyFont="1" applyFill="1" applyBorder="1" applyAlignment="1">
      <alignment vertical="center"/>
    </xf>
    <xf numFmtId="212" fontId="88" fillId="4" borderId="11" xfId="0" applyNumberFormat="1" applyFont="1" applyFill="1" applyBorder="1" applyAlignment="1">
      <alignment vertical="center"/>
    </xf>
    <xf numFmtId="198" fontId="28" fillId="4" borderId="11" xfId="0" applyNumberFormat="1" applyFont="1" applyFill="1" applyBorder="1" applyAlignment="1" applyProtection="1">
      <alignment vertical="center"/>
      <protection locked="0"/>
    </xf>
    <xf numFmtId="198" fontId="28" fillId="4" borderId="13" xfId="0" applyNumberFormat="1" applyFont="1" applyFill="1" applyBorder="1" applyAlignment="1" applyProtection="1">
      <alignment vertical="center"/>
      <protection locked="0"/>
    </xf>
    <xf numFmtId="198" fontId="28" fillId="4" borderId="11" xfId="0" applyNumberFormat="1" applyFont="1" applyFill="1" applyBorder="1" applyAlignment="1" applyProtection="1">
      <alignment vertical="center"/>
      <protection/>
    </xf>
    <xf numFmtId="0" fontId="89" fillId="4" borderId="11" xfId="0" applyFont="1" applyFill="1" applyBorder="1" applyAlignment="1">
      <alignment vertical="center"/>
    </xf>
    <xf numFmtId="0" fontId="89" fillId="4" borderId="13" xfId="0" applyFont="1" applyFill="1" applyBorder="1" applyAlignment="1">
      <alignment vertical="center"/>
    </xf>
    <xf numFmtId="0" fontId="89" fillId="4" borderId="11" xfId="0" applyFont="1" applyFill="1" applyBorder="1" applyAlignment="1" applyProtection="1">
      <alignment vertical="center"/>
      <protection locked="0"/>
    </xf>
    <xf numFmtId="4" fontId="28" fillId="4" borderId="11" xfId="44" applyNumberFormat="1" applyFont="1" applyFill="1" applyBorder="1" applyAlignment="1" applyProtection="1">
      <alignment vertical="center"/>
      <protection locked="0"/>
    </xf>
    <xf numFmtId="4" fontId="28" fillId="4" borderId="13" xfId="44" applyNumberFormat="1" applyFont="1" applyFill="1" applyBorder="1" applyAlignment="1" applyProtection="1">
      <alignment vertical="center"/>
      <protection locked="0"/>
    </xf>
    <xf numFmtId="4" fontId="28" fillId="4" borderId="11" xfId="42" applyNumberFormat="1" applyFont="1" applyFill="1" applyBorder="1" applyAlignment="1" applyProtection="1">
      <alignment vertical="center"/>
      <protection locked="0"/>
    </xf>
    <xf numFmtId="3" fontId="28" fillId="4" borderId="11" xfId="44" applyNumberFormat="1" applyFont="1" applyFill="1" applyBorder="1" applyAlignment="1" applyProtection="1">
      <alignment vertical="center"/>
      <protection locked="0"/>
    </xf>
    <xf numFmtId="3" fontId="28" fillId="4" borderId="13" xfId="44" applyNumberFormat="1" applyFont="1" applyFill="1" applyBorder="1" applyAlignment="1" applyProtection="1">
      <alignment vertical="center"/>
      <protection locked="0"/>
    </xf>
    <xf numFmtId="3" fontId="28" fillId="4" borderId="11" xfId="42" applyNumberFormat="1" applyFont="1" applyFill="1" applyBorder="1" applyAlignment="1" applyProtection="1">
      <alignment vertical="center"/>
      <protection locked="0"/>
    </xf>
    <xf numFmtId="2" fontId="28" fillId="35" borderId="11" xfId="72" applyNumberFormat="1" applyFont="1" applyFill="1" applyBorder="1" applyAlignment="1" applyProtection="1">
      <alignment vertical="center"/>
      <protection/>
    </xf>
    <xf numFmtId="14" fontId="28" fillId="35" borderId="11" xfId="72" applyNumberFormat="1" applyFont="1" applyFill="1" applyBorder="1" applyAlignment="1" applyProtection="1">
      <alignment vertical="center"/>
      <protection/>
    </xf>
    <xf numFmtId="200" fontId="8" fillId="36" borderId="12" xfId="0" applyNumberFormat="1" applyFont="1" applyFill="1" applyBorder="1" applyAlignment="1" applyProtection="1">
      <alignment horizontal="center" vertical="center" wrapText="1"/>
      <protection/>
    </xf>
    <xf numFmtId="1" fontId="36" fillId="0" borderId="22" xfId="0" applyNumberFormat="1" applyFont="1" applyFill="1" applyBorder="1" applyAlignment="1" applyProtection="1">
      <alignment horizontal="right" vertical="center"/>
      <protection/>
    </xf>
    <xf numFmtId="1" fontId="36" fillId="0" borderId="21" xfId="0" applyNumberFormat="1" applyFont="1" applyFill="1" applyBorder="1" applyAlignment="1" applyProtection="1">
      <alignment horizontal="right" vertical="center"/>
      <protection/>
    </xf>
    <xf numFmtId="0" fontId="90" fillId="33" borderId="0" xfId="0" applyFont="1" applyFill="1" applyBorder="1" applyAlignment="1" applyProtection="1">
      <alignment horizontal="right" vertical="center"/>
      <protection/>
    </xf>
    <xf numFmtId="0" fontId="29" fillId="35" borderId="12" xfId="0" applyFont="1" applyFill="1" applyBorder="1" applyAlignment="1" applyProtection="1">
      <alignment horizontal="right"/>
      <protection/>
    </xf>
    <xf numFmtId="2" fontId="28" fillId="36" borderId="12" xfId="0" applyNumberFormat="1" applyFont="1" applyFill="1" applyBorder="1" applyAlignment="1" applyProtection="1">
      <alignment horizontal="center" vertical="center"/>
      <protection/>
    </xf>
    <xf numFmtId="0" fontId="34" fillId="35" borderId="0" xfId="0" applyFont="1" applyFill="1" applyBorder="1" applyAlignment="1" applyProtection="1">
      <alignment horizontal="right" vertical="center" wrapText="1"/>
      <protection locked="0"/>
    </xf>
    <xf numFmtId="0" fontId="34" fillId="33" borderId="0" xfId="0" applyFont="1" applyFill="1" applyBorder="1" applyAlignment="1" applyProtection="1">
      <alignment horizontal="center" vertical="center" wrapText="1"/>
      <protection locked="0"/>
    </xf>
    <xf numFmtId="2" fontId="34" fillId="37" borderId="0" xfId="0" applyNumberFormat="1" applyFont="1" applyFill="1" applyBorder="1" applyAlignment="1" applyProtection="1">
      <alignment horizontal="center" vertical="center"/>
      <protection locked="0"/>
    </xf>
    <xf numFmtId="1" fontId="35" fillId="37" borderId="0" xfId="57" applyNumberFormat="1" applyFont="1" applyFill="1" applyBorder="1" applyAlignment="1" applyProtection="1">
      <alignment horizontal="center" vertical="center"/>
      <protection locked="0"/>
    </xf>
    <xf numFmtId="1" fontId="29" fillId="35" borderId="0" xfId="0" applyNumberFormat="1" applyFont="1" applyFill="1" applyBorder="1" applyAlignment="1" applyProtection="1">
      <alignment horizontal="right" vertical="center" wrapText="1"/>
      <protection locked="0"/>
    </xf>
    <xf numFmtId="0" fontId="28" fillId="36" borderId="0" xfId="0" applyFont="1" applyFill="1" applyBorder="1" applyAlignment="1" applyProtection="1">
      <alignment horizontal="center" vertical="center" wrapText="1"/>
      <protection locked="0"/>
    </xf>
    <xf numFmtId="0" fontId="8" fillId="36" borderId="0"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6" borderId="0" xfId="0" applyFont="1" applyFill="1" applyBorder="1" applyAlignment="1" applyProtection="1">
      <alignment horizontal="center"/>
      <protection locked="0"/>
    </xf>
    <xf numFmtId="198" fontId="8" fillId="36" borderId="0" xfId="0" applyNumberFormat="1" applyFont="1" applyFill="1" applyBorder="1" applyAlignment="1" applyProtection="1">
      <alignment horizontal="center"/>
      <protection locked="0"/>
    </xf>
    <xf numFmtId="4" fontId="8" fillId="36" borderId="0" xfId="0" applyNumberFormat="1" applyFont="1" applyFill="1" applyBorder="1" applyAlignment="1" applyProtection="1">
      <alignment horizontal="center" vertical="center" wrapText="1"/>
      <protection locked="0"/>
    </xf>
    <xf numFmtId="14" fontId="28" fillId="36" borderId="0" xfId="0" applyNumberFormat="1" applyFont="1" applyFill="1" applyBorder="1" applyAlignment="1" applyProtection="1">
      <alignment vertical="center"/>
      <protection locked="0"/>
    </xf>
    <xf numFmtId="0" fontId="10" fillId="33" borderId="0" xfId="0" applyFont="1" applyFill="1" applyBorder="1" applyAlignment="1" applyProtection="1">
      <alignment horizontal="center" vertical="center" wrapText="1"/>
      <protection locked="0"/>
    </xf>
    <xf numFmtId="0" fontId="10" fillId="36" borderId="0" xfId="0" applyFont="1" applyFill="1" applyBorder="1" applyAlignment="1" applyProtection="1">
      <alignment horizontal="center" vertical="center" wrapText="1"/>
      <protection locked="0"/>
    </xf>
    <xf numFmtId="3" fontId="8" fillId="36" borderId="0" xfId="0" applyNumberFormat="1" applyFont="1" applyFill="1" applyBorder="1" applyAlignment="1" applyProtection="1">
      <alignment horizontal="center" vertical="center" wrapText="1"/>
      <protection locked="0"/>
    </xf>
    <xf numFmtId="200" fontId="8" fillId="36" borderId="0" xfId="0" applyNumberFormat="1" applyFont="1" applyFill="1" applyBorder="1" applyAlignment="1" applyProtection="1">
      <alignment horizontal="center" vertical="center" wrapText="1"/>
      <protection locked="0"/>
    </xf>
    <xf numFmtId="0" fontId="29" fillId="35" borderId="0" xfId="0" applyFont="1" applyFill="1" applyBorder="1" applyAlignment="1" applyProtection="1">
      <alignment horizontal="right"/>
      <protection locked="0"/>
    </xf>
    <xf numFmtId="0" fontId="28" fillId="36" borderId="0" xfId="0" applyNumberFormat="1" applyFont="1" applyFill="1" applyBorder="1" applyAlignment="1" applyProtection="1">
      <alignment horizontal="center" wrapText="1"/>
      <protection locked="0"/>
    </xf>
    <xf numFmtId="43" fontId="8" fillId="36" borderId="0" xfId="40" applyFont="1" applyFill="1" applyBorder="1" applyAlignment="1" applyProtection="1">
      <alignment horizontal="center"/>
      <protection locked="0"/>
    </xf>
    <xf numFmtId="0" fontId="8" fillId="36" borderId="0"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protection locked="0"/>
    </xf>
    <xf numFmtId="0" fontId="89" fillId="35" borderId="22" xfId="0" applyFont="1" applyFill="1" applyBorder="1" applyAlignment="1" applyProtection="1">
      <alignment vertical="center"/>
      <protection/>
    </xf>
    <xf numFmtId="0" fontId="89" fillId="35" borderId="21" xfId="0" applyFont="1" applyFill="1" applyBorder="1" applyAlignment="1" applyProtection="1">
      <alignment vertical="center"/>
      <protection/>
    </xf>
    <xf numFmtId="0" fontId="89" fillId="35" borderId="21" xfId="0" applyFont="1" applyFill="1" applyBorder="1" applyAlignment="1" applyProtection="1">
      <alignment horizontal="right" vertical="center"/>
      <protection/>
    </xf>
    <xf numFmtId="0" fontId="91" fillId="37" borderId="0" xfId="0" applyFont="1" applyFill="1" applyBorder="1" applyAlignment="1" applyProtection="1">
      <alignment horizontal="center" vertical="center" wrapText="1"/>
      <protection locked="0"/>
    </xf>
    <xf numFmtId="2" fontId="28" fillId="33" borderId="22" xfId="0" applyNumberFormat="1" applyFont="1" applyFill="1" applyBorder="1" applyAlignment="1" applyProtection="1">
      <alignment horizontal="center" vertical="center"/>
      <protection/>
    </xf>
    <xf numFmtId="4" fontId="88" fillId="38" borderId="21" xfId="42" applyNumberFormat="1" applyFont="1" applyFill="1" applyBorder="1" applyAlignment="1" applyProtection="1">
      <alignment vertical="center"/>
      <protection locked="0"/>
    </xf>
    <xf numFmtId="3" fontId="88" fillId="38" borderId="21" xfId="42" applyNumberFormat="1" applyFont="1" applyFill="1" applyBorder="1" applyAlignment="1" applyProtection="1">
      <alignment vertical="center"/>
      <protection locked="0"/>
    </xf>
    <xf numFmtId="4" fontId="88" fillId="38" borderId="21" xfId="44" applyNumberFormat="1" applyFont="1" applyFill="1" applyBorder="1" applyAlignment="1" applyProtection="1">
      <alignment vertical="center"/>
      <protection locked="0"/>
    </xf>
    <xf numFmtId="3" fontId="88" fillId="38" borderId="21" xfId="44" applyNumberFormat="1" applyFont="1" applyFill="1" applyBorder="1" applyAlignment="1" applyProtection="1">
      <alignment vertical="center"/>
      <protection locked="0"/>
    </xf>
    <xf numFmtId="0" fontId="8" fillId="36" borderId="0" xfId="0" applyFont="1" applyFill="1" applyBorder="1" applyAlignment="1" applyProtection="1">
      <alignment horizontal="center" vertical="center" wrapText="1"/>
      <protection locked="0"/>
    </xf>
    <xf numFmtId="1" fontId="28" fillId="35" borderId="22" xfId="0" applyNumberFormat="1" applyFont="1" applyFill="1" applyBorder="1" applyAlignment="1">
      <alignment vertical="center"/>
    </xf>
    <xf numFmtId="0" fontId="28" fillId="35" borderId="22" xfId="0" applyFont="1" applyFill="1" applyBorder="1" applyAlignment="1">
      <alignment horizontal="right" vertical="center"/>
    </xf>
    <xf numFmtId="4" fontId="28" fillId="35" borderId="22" xfId="44" applyNumberFormat="1" applyFont="1" applyFill="1" applyBorder="1" applyAlignment="1">
      <alignment vertical="center"/>
    </xf>
    <xf numFmtId="3" fontId="28" fillId="35" borderId="22" xfId="44" applyNumberFormat="1" applyFont="1" applyFill="1" applyBorder="1" applyAlignment="1">
      <alignment vertical="center"/>
    </xf>
    <xf numFmtId="4" fontId="88" fillId="35" borderId="22" xfId="44" applyNumberFormat="1" applyFont="1" applyFill="1" applyBorder="1" applyAlignment="1" applyProtection="1">
      <alignment vertical="center"/>
      <protection locked="0"/>
    </xf>
    <xf numFmtId="3" fontId="88" fillId="35" borderId="22" xfId="44" applyNumberFormat="1" applyFont="1" applyFill="1" applyBorder="1" applyAlignment="1" applyProtection="1">
      <alignment vertical="center"/>
      <protection locked="0"/>
    </xf>
    <xf numFmtId="4" fontId="28" fillId="35" borderId="22" xfId="44" applyNumberFormat="1" applyFont="1" applyFill="1" applyBorder="1" applyAlignment="1" applyProtection="1">
      <alignment vertical="center"/>
      <protection locked="0"/>
    </xf>
    <xf numFmtId="3" fontId="28" fillId="35" borderId="22" xfId="44" applyNumberFormat="1" applyFont="1" applyFill="1" applyBorder="1" applyAlignment="1" applyProtection="1">
      <alignment vertical="center"/>
      <protection locked="0"/>
    </xf>
    <xf numFmtId="4" fontId="28" fillId="35" borderId="22" xfId="42" applyNumberFormat="1" applyFont="1" applyFill="1" applyBorder="1" applyAlignment="1" applyProtection="1">
      <alignment horizontal="right" vertical="center"/>
      <protection locked="0"/>
    </xf>
    <xf numFmtId="3" fontId="28" fillId="35" borderId="22" xfId="42" applyNumberFormat="1" applyFont="1" applyFill="1" applyBorder="1" applyAlignment="1" applyProtection="1">
      <alignment horizontal="right" vertical="center"/>
      <protection locked="0"/>
    </xf>
    <xf numFmtId="3" fontId="28" fillId="35" borderId="22" xfId="0" applyNumberFormat="1" applyFont="1" applyFill="1" applyBorder="1" applyAlignment="1">
      <alignment horizontal="right" vertical="center"/>
    </xf>
    <xf numFmtId="0" fontId="38" fillId="39" borderId="22" xfId="0" applyNumberFormat="1" applyFont="1" applyFill="1" applyBorder="1" applyAlignment="1" applyProtection="1">
      <alignment horizontal="center" vertical="center"/>
      <protection/>
    </xf>
    <xf numFmtId="0" fontId="38" fillId="39" borderId="22" xfId="0" applyFont="1" applyFill="1" applyBorder="1" applyAlignment="1" applyProtection="1">
      <alignment horizontal="center" vertical="center"/>
      <protection/>
    </xf>
    <xf numFmtId="1" fontId="38" fillId="39" borderId="22" xfId="0" applyNumberFormat="1" applyFont="1" applyFill="1" applyBorder="1" applyAlignment="1">
      <alignment horizontal="center" vertical="center"/>
    </xf>
    <xf numFmtId="0" fontId="28" fillId="39" borderId="22" xfId="0" applyFont="1" applyFill="1" applyBorder="1" applyAlignment="1">
      <alignment horizontal="center" vertical="center"/>
    </xf>
    <xf numFmtId="0" fontId="28" fillId="39" borderId="22" xfId="0" applyFont="1" applyFill="1" applyBorder="1" applyAlignment="1" applyProtection="1">
      <alignment vertical="center"/>
      <protection/>
    </xf>
    <xf numFmtId="0" fontId="28" fillId="39" borderId="22" xfId="0" applyFont="1" applyFill="1" applyBorder="1" applyAlignment="1">
      <alignment vertical="center"/>
    </xf>
    <xf numFmtId="0" fontId="28" fillId="39" borderId="22" xfId="0" applyNumberFormat="1" applyFont="1" applyFill="1" applyBorder="1" applyAlignment="1" applyProtection="1">
      <alignment vertical="center"/>
      <protection locked="0"/>
    </xf>
    <xf numFmtId="198" fontId="28" fillId="39" borderId="22" xfId="0" applyNumberFormat="1" applyFont="1" applyFill="1" applyBorder="1" applyAlignment="1" applyProtection="1">
      <alignment vertical="center"/>
      <protection locked="0"/>
    </xf>
    <xf numFmtId="0" fontId="28" fillId="39" borderId="22" xfId="0" applyNumberFormat="1" applyFont="1" applyFill="1" applyBorder="1" applyAlignment="1" applyProtection="1">
      <alignment vertical="center"/>
      <protection/>
    </xf>
    <xf numFmtId="0" fontId="38" fillId="39" borderId="21" xfId="0" applyNumberFormat="1" applyFont="1" applyFill="1" applyBorder="1" applyAlignment="1" applyProtection="1">
      <alignment horizontal="center" vertical="center"/>
      <protection/>
    </xf>
    <xf numFmtId="0" fontId="28" fillId="39" borderId="21" xfId="0" applyFont="1" applyFill="1" applyBorder="1" applyAlignment="1" applyProtection="1">
      <alignment horizontal="center" vertical="center"/>
      <protection/>
    </xf>
    <xf numFmtId="0" fontId="28" fillId="39" borderId="21" xfId="0" applyFont="1" applyFill="1" applyBorder="1" applyAlignment="1" applyProtection="1">
      <alignment vertical="center"/>
      <protection/>
    </xf>
    <xf numFmtId="0" fontId="28" fillId="39" borderId="21" xfId="0" applyFont="1" applyFill="1" applyBorder="1" applyAlignment="1">
      <alignment vertical="center"/>
    </xf>
    <xf numFmtId="0" fontId="28" fillId="39" borderId="21" xfId="0" applyNumberFormat="1" applyFont="1" applyFill="1" applyBorder="1" applyAlignment="1" applyProtection="1">
      <alignment vertical="center"/>
      <protection locked="0"/>
    </xf>
    <xf numFmtId="198" fontId="28" fillId="39" borderId="21" xfId="0" applyNumberFormat="1" applyFont="1" applyFill="1" applyBorder="1" applyAlignment="1" applyProtection="1">
      <alignment vertical="center"/>
      <protection locked="0"/>
    </xf>
    <xf numFmtId="0" fontId="28" fillId="39" borderId="21" xfId="0" applyNumberFormat="1" applyFont="1" applyFill="1" applyBorder="1" applyAlignment="1" applyProtection="1">
      <alignment vertical="center"/>
      <protection/>
    </xf>
    <xf numFmtId="0" fontId="38" fillId="39" borderId="21" xfId="0" applyFont="1" applyFill="1" applyBorder="1" applyAlignment="1" applyProtection="1">
      <alignment horizontal="center" vertical="center"/>
      <protection/>
    </xf>
    <xf numFmtId="0" fontId="28" fillId="39" borderId="21" xfId="0" applyFont="1" applyFill="1" applyBorder="1" applyAlignment="1">
      <alignment horizontal="center" vertical="center"/>
    </xf>
    <xf numFmtId="0" fontId="28" fillId="39" borderId="21" xfId="0" applyFont="1" applyFill="1" applyBorder="1" applyAlignment="1">
      <alignment vertical="center"/>
    </xf>
    <xf numFmtId="0" fontId="28" fillId="39" borderId="21" xfId="0" applyFont="1" applyFill="1" applyBorder="1" applyAlignment="1" applyProtection="1">
      <alignment vertical="center"/>
      <protection/>
    </xf>
    <xf numFmtId="212" fontId="28" fillId="39" borderId="21" xfId="0" applyNumberFormat="1" applyFont="1" applyFill="1" applyBorder="1" applyAlignment="1">
      <alignment vertical="center"/>
    </xf>
    <xf numFmtId="198" fontId="28" fillId="39" borderId="21" xfId="0" applyNumberFormat="1" applyFont="1" applyFill="1" applyBorder="1" applyAlignment="1" applyProtection="1">
      <alignment vertical="center"/>
      <protection/>
    </xf>
    <xf numFmtId="212" fontId="28" fillId="39" borderId="21" xfId="0" applyNumberFormat="1" applyFont="1" applyFill="1" applyBorder="1" applyAlignment="1">
      <alignment horizontal="center" vertical="center"/>
    </xf>
    <xf numFmtId="2" fontId="38" fillId="39" borderId="22" xfId="0" applyNumberFormat="1" applyFont="1" applyFill="1" applyBorder="1" applyAlignment="1">
      <alignment horizontal="center" vertical="center"/>
    </xf>
    <xf numFmtId="0" fontId="28" fillId="39" borderId="22" xfId="0" applyFont="1" applyFill="1" applyBorder="1" applyAlignment="1">
      <alignment vertical="center"/>
    </xf>
    <xf numFmtId="0" fontId="28" fillId="39" borderId="22" xfId="0" applyFont="1" applyFill="1" applyBorder="1" applyAlignment="1" applyProtection="1">
      <alignment vertical="center"/>
      <protection/>
    </xf>
    <xf numFmtId="212" fontId="28" fillId="39" borderId="22" xfId="0" applyNumberFormat="1" applyFont="1" applyFill="1" applyBorder="1" applyAlignment="1">
      <alignment vertical="center"/>
    </xf>
    <xf numFmtId="198" fontId="28" fillId="39" borderId="22" xfId="0" applyNumberFormat="1" applyFont="1" applyFill="1" applyBorder="1" applyAlignment="1" applyProtection="1">
      <alignment vertical="center"/>
      <protection/>
    </xf>
    <xf numFmtId="1" fontId="36" fillId="0" borderId="23" xfId="0" applyNumberFormat="1" applyFont="1" applyFill="1" applyBorder="1" applyAlignment="1" applyProtection="1">
      <alignment horizontal="right" vertical="center"/>
      <protection/>
    </xf>
    <xf numFmtId="0" fontId="38" fillId="39" borderId="23" xfId="0" applyNumberFormat="1" applyFont="1" applyFill="1" applyBorder="1" applyAlignment="1" applyProtection="1">
      <alignment horizontal="center" vertical="center"/>
      <protection/>
    </xf>
    <xf numFmtId="0" fontId="28" fillId="39" borderId="23" xfId="0" applyNumberFormat="1" applyFont="1" applyFill="1" applyBorder="1" applyAlignment="1" applyProtection="1">
      <alignment vertical="center"/>
      <protection/>
    </xf>
    <xf numFmtId="0" fontId="87" fillId="35" borderId="23" xfId="0" applyFont="1" applyFill="1" applyBorder="1" applyAlignment="1">
      <alignment horizontal="right" vertical="center"/>
    </xf>
    <xf numFmtId="0" fontId="89" fillId="35" borderId="23" xfId="0" applyFont="1" applyFill="1" applyBorder="1" applyAlignment="1" applyProtection="1">
      <alignment vertical="center"/>
      <protection/>
    </xf>
    <xf numFmtId="4" fontId="88" fillId="35" borderId="23" xfId="0" applyNumberFormat="1" applyFont="1" applyFill="1" applyBorder="1" applyAlignment="1">
      <alignment vertical="center"/>
    </xf>
    <xf numFmtId="3" fontId="88" fillId="35" borderId="23" xfId="0" applyNumberFormat="1" applyFont="1" applyFill="1" applyBorder="1" applyAlignment="1">
      <alignment vertical="center"/>
    </xf>
    <xf numFmtId="3" fontId="28" fillId="35" borderId="23" xfId="87" applyNumberFormat="1" applyFont="1" applyFill="1" applyBorder="1" applyAlignment="1" applyProtection="1">
      <alignment vertical="center"/>
      <protection/>
    </xf>
    <xf numFmtId="2" fontId="28" fillId="35" borderId="23" xfId="87" applyNumberFormat="1" applyFont="1" applyFill="1" applyBorder="1" applyAlignment="1" applyProtection="1">
      <alignment vertical="center"/>
      <protection/>
    </xf>
    <xf numFmtId="4" fontId="28" fillId="35" borderId="23" xfId="0" applyNumberFormat="1" applyFont="1" applyFill="1" applyBorder="1" applyAlignment="1">
      <alignment vertical="center"/>
    </xf>
    <xf numFmtId="3" fontId="28" fillId="35" borderId="23" xfId="0" applyNumberFormat="1" applyFont="1" applyFill="1" applyBorder="1" applyAlignment="1">
      <alignment vertical="center"/>
    </xf>
    <xf numFmtId="9" fontId="87" fillId="35" borderId="23" xfId="89" applyNumberFormat="1" applyFont="1" applyFill="1" applyBorder="1" applyAlignment="1" applyProtection="1">
      <alignment vertical="center"/>
      <protection/>
    </xf>
    <xf numFmtId="4" fontId="28" fillId="35" borderId="23" xfId="89" applyNumberFormat="1" applyFont="1" applyFill="1" applyBorder="1" applyAlignment="1" applyProtection="1">
      <alignment vertical="center"/>
      <protection/>
    </xf>
    <xf numFmtId="3" fontId="28" fillId="35" borderId="23" xfId="89" applyNumberFormat="1" applyFont="1" applyFill="1" applyBorder="1" applyAlignment="1" applyProtection="1">
      <alignment vertical="center"/>
      <protection/>
    </xf>
    <xf numFmtId="9" fontId="28" fillId="35" borderId="23" xfId="89" applyNumberFormat="1" applyFont="1" applyFill="1" applyBorder="1" applyAlignment="1" applyProtection="1">
      <alignment vertical="center"/>
      <protection/>
    </xf>
    <xf numFmtId="0" fontId="28" fillId="35" borderId="23" xfId="0" applyFont="1" applyFill="1" applyBorder="1" applyAlignment="1">
      <alignment horizontal="right" vertical="center"/>
    </xf>
    <xf numFmtId="3" fontId="8" fillId="36" borderId="0" xfId="0" applyNumberFormat="1" applyFont="1" applyFill="1" applyBorder="1" applyAlignment="1" applyProtection="1">
      <alignment horizontal="center"/>
      <protection locked="0"/>
    </xf>
    <xf numFmtId="3" fontId="8" fillId="36" borderId="12" xfId="0" applyNumberFormat="1" applyFont="1" applyFill="1" applyBorder="1" applyAlignment="1" applyProtection="1">
      <alignment horizontal="center"/>
      <protection/>
    </xf>
    <xf numFmtId="3" fontId="28" fillId="35" borderId="23" xfId="0" applyNumberFormat="1" applyFont="1" applyFill="1" applyBorder="1" applyAlignment="1">
      <alignment horizontal="right" vertical="center"/>
    </xf>
    <xf numFmtId="3" fontId="87" fillId="35" borderId="21" xfId="0" applyNumberFormat="1" applyFont="1" applyFill="1" applyBorder="1" applyAlignment="1">
      <alignment horizontal="right" vertical="center"/>
    </xf>
    <xf numFmtId="0" fontId="28" fillId="33" borderId="23" xfId="0" applyFont="1" applyFill="1" applyBorder="1" applyAlignment="1">
      <alignment horizontal="center" vertical="center"/>
    </xf>
    <xf numFmtId="0" fontId="38" fillId="39" borderId="23" xfId="0" applyFont="1" applyFill="1" applyBorder="1" applyAlignment="1" applyProtection="1">
      <alignment horizontal="center" vertical="center"/>
      <protection/>
    </xf>
    <xf numFmtId="1" fontId="38" fillId="39" borderId="23" xfId="0" applyNumberFormat="1" applyFont="1" applyFill="1" applyBorder="1" applyAlignment="1">
      <alignment horizontal="center" vertical="center"/>
    </xf>
    <xf numFmtId="0" fontId="28" fillId="39" borderId="23" xfId="0" applyFont="1" applyFill="1" applyBorder="1" applyAlignment="1">
      <alignment horizontal="center" vertical="center"/>
    </xf>
    <xf numFmtId="0" fontId="28" fillId="39" borderId="23" xfId="0" applyFont="1" applyFill="1" applyBorder="1" applyAlignment="1" applyProtection="1">
      <alignment vertical="center"/>
      <protection/>
    </xf>
    <xf numFmtId="0" fontId="28" fillId="39" borderId="23" xfId="0" applyFont="1" applyFill="1" applyBorder="1" applyAlignment="1">
      <alignment vertical="center"/>
    </xf>
    <xf numFmtId="0" fontId="28" fillId="39" borderId="23" xfId="0" applyNumberFormat="1" applyFont="1" applyFill="1" applyBorder="1" applyAlignment="1" applyProtection="1">
      <alignment vertical="center"/>
      <protection locked="0"/>
    </xf>
    <xf numFmtId="198" fontId="28" fillId="39" borderId="23" xfId="0" applyNumberFormat="1" applyFont="1" applyFill="1" applyBorder="1" applyAlignment="1" applyProtection="1">
      <alignment vertical="center"/>
      <protection locked="0"/>
    </xf>
    <xf numFmtId="1" fontId="28" fillId="35" borderId="23" xfId="0" applyNumberFormat="1" applyFont="1" applyFill="1" applyBorder="1" applyAlignment="1">
      <alignment vertical="center"/>
    </xf>
    <xf numFmtId="4" fontId="28" fillId="35" borderId="23" xfId="44" applyNumberFormat="1" applyFont="1" applyFill="1" applyBorder="1" applyAlignment="1">
      <alignment vertical="center"/>
    </xf>
    <xf numFmtId="3" fontId="28" fillId="35" borderId="23" xfId="44" applyNumberFormat="1" applyFont="1" applyFill="1" applyBorder="1" applyAlignment="1">
      <alignment vertical="center"/>
    </xf>
    <xf numFmtId="4" fontId="88" fillId="35" borderId="23" xfId="44" applyNumberFormat="1" applyFont="1" applyFill="1" applyBorder="1" applyAlignment="1" applyProtection="1">
      <alignment vertical="center"/>
      <protection locked="0"/>
    </xf>
    <xf numFmtId="3" fontId="88" fillId="35" borderId="23" xfId="44" applyNumberFormat="1" applyFont="1" applyFill="1" applyBorder="1" applyAlignment="1" applyProtection="1">
      <alignment vertical="center"/>
      <protection locked="0"/>
    </xf>
    <xf numFmtId="4" fontId="28" fillId="35" borderId="23" xfId="44" applyNumberFormat="1" applyFont="1" applyFill="1" applyBorder="1" applyAlignment="1" applyProtection="1">
      <alignment vertical="center"/>
      <protection locked="0"/>
    </xf>
    <xf numFmtId="3" fontId="28" fillId="35" borderId="23" xfId="44" applyNumberFormat="1" applyFont="1" applyFill="1" applyBorder="1" applyAlignment="1" applyProtection="1">
      <alignment vertical="center"/>
      <protection locked="0"/>
    </xf>
    <xf numFmtId="212" fontId="88" fillId="39" borderId="22" xfId="0" applyNumberFormat="1" applyFont="1" applyFill="1" applyBorder="1" applyAlignment="1">
      <alignment vertical="center"/>
    </xf>
    <xf numFmtId="212" fontId="88" fillId="39" borderId="21" xfId="0" applyNumberFormat="1" applyFont="1" applyFill="1" applyBorder="1" applyAlignment="1">
      <alignment vertical="center"/>
    </xf>
    <xf numFmtId="0" fontId="88" fillId="39" borderId="23" xfId="0" applyFont="1" applyFill="1" applyBorder="1" applyAlignment="1">
      <alignment vertical="center"/>
    </xf>
    <xf numFmtId="0" fontId="88" fillId="39" borderId="22" xfId="0" applyFont="1" applyFill="1" applyBorder="1" applyAlignment="1">
      <alignment vertical="center"/>
    </xf>
    <xf numFmtId="0" fontId="88" fillId="39" borderId="21" xfId="0" applyFont="1" applyFill="1" applyBorder="1" applyAlignment="1">
      <alignment vertical="center"/>
    </xf>
    <xf numFmtId="0" fontId="88" fillId="39" borderId="21" xfId="0" applyNumberFormat="1" applyFont="1" applyFill="1" applyBorder="1" applyAlignment="1">
      <alignment vertical="center"/>
    </xf>
    <xf numFmtId="0" fontId="28" fillId="39" borderId="21" xfId="0" applyNumberFormat="1" applyFont="1" applyFill="1" applyBorder="1" applyAlignment="1" applyProtection="1">
      <alignment horizontal="right" vertical="center"/>
      <protection/>
    </xf>
    <xf numFmtId="2" fontId="28" fillId="39" borderId="21" xfId="0" applyNumberFormat="1" applyFont="1" applyFill="1" applyBorder="1" applyAlignment="1">
      <alignment horizontal="center" vertical="center"/>
    </xf>
    <xf numFmtId="3" fontId="87" fillId="35" borderId="22" xfId="0" applyNumberFormat="1" applyFont="1" applyFill="1" applyBorder="1" applyAlignment="1">
      <alignment horizontal="right" vertical="center"/>
    </xf>
    <xf numFmtId="3" fontId="87" fillId="35" borderId="22" xfId="87" applyNumberFormat="1" applyFont="1" applyFill="1" applyBorder="1" applyAlignment="1" applyProtection="1">
      <alignment vertical="center"/>
      <protection/>
    </xf>
    <xf numFmtId="2" fontId="87" fillId="35" borderId="22" xfId="87" applyNumberFormat="1" applyFont="1" applyFill="1" applyBorder="1" applyAlignment="1" applyProtection="1">
      <alignment vertical="center"/>
      <protection/>
    </xf>
    <xf numFmtId="3" fontId="87" fillId="35" borderId="21" xfId="87" applyNumberFormat="1" applyFont="1" applyFill="1" applyBorder="1" applyAlignment="1" applyProtection="1">
      <alignment vertical="center"/>
      <protection/>
    </xf>
    <xf numFmtId="2" fontId="87" fillId="35" borderId="21" xfId="87" applyNumberFormat="1" applyFont="1" applyFill="1" applyBorder="1" applyAlignment="1" applyProtection="1">
      <alignment vertical="center"/>
      <protection/>
    </xf>
    <xf numFmtId="3" fontId="87" fillId="35" borderId="23" xfId="87" applyNumberFormat="1" applyFont="1" applyFill="1" applyBorder="1" applyAlignment="1" applyProtection="1">
      <alignment vertical="center"/>
      <protection/>
    </xf>
    <xf numFmtId="2" fontId="87" fillId="35" borderId="23" xfId="87" applyNumberFormat="1" applyFont="1" applyFill="1" applyBorder="1" applyAlignment="1" applyProtection="1">
      <alignment vertical="center"/>
      <protection/>
    </xf>
    <xf numFmtId="2" fontId="87" fillId="35" borderId="22" xfId="0" applyNumberFormat="1" applyFont="1" applyFill="1" applyBorder="1" applyAlignment="1" applyProtection="1">
      <alignment vertical="center"/>
      <protection/>
    </xf>
    <xf numFmtId="2" fontId="87" fillId="35" borderId="21" xfId="0" applyNumberFormat="1" applyFont="1" applyFill="1" applyBorder="1" applyAlignment="1" applyProtection="1">
      <alignment vertical="center"/>
      <protection/>
    </xf>
    <xf numFmtId="2" fontId="87" fillId="35" borderId="23" xfId="0" applyNumberFormat="1" applyFont="1" applyFill="1" applyBorder="1" applyAlignment="1" applyProtection="1">
      <alignment vertical="center"/>
      <protection/>
    </xf>
    <xf numFmtId="0" fontId="22" fillId="33" borderId="24" xfId="0" applyFont="1" applyFill="1" applyBorder="1" applyAlignment="1" applyProtection="1">
      <alignment horizontal="right" vertical="center" indent="1"/>
      <protection/>
    </xf>
    <xf numFmtId="0" fontId="22" fillId="6" borderId="15" xfId="0" applyFont="1" applyFill="1" applyBorder="1" applyAlignment="1" applyProtection="1">
      <alignment horizontal="right" vertical="center" indent="1"/>
      <protection/>
    </xf>
    <xf numFmtId="0" fontId="22" fillId="33" borderId="15" xfId="0" applyFont="1" applyFill="1" applyBorder="1" applyAlignment="1" applyProtection="1">
      <alignment horizontal="right" vertical="center" indent="1"/>
      <protection/>
    </xf>
    <xf numFmtId="0" fontId="22" fillId="6" borderId="17" xfId="0" applyFont="1" applyFill="1" applyBorder="1" applyAlignment="1" applyProtection="1">
      <alignment horizontal="right" vertical="center" indent="1"/>
      <protection/>
    </xf>
    <xf numFmtId="0" fontId="39" fillId="33" borderId="0" xfId="0" applyFont="1" applyFill="1" applyBorder="1" applyAlignment="1" applyProtection="1">
      <alignment vertical="center"/>
      <protection/>
    </xf>
    <xf numFmtId="0" fontId="37" fillId="37" borderId="0" xfId="0" applyNumberFormat="1" applyFont="1" applyFill="1" applyBorder="1" applyAlignment="1" applyProtection="1">
      <alignment horizontal="center" vertical="center" wrapText="1"/>
      <protection locked="0"/>
    </xf>
    <xf numFmtId="0" fontId="0" fillId="0" borderId="0" xfId="0" applyNumberFormat="1" applyFont="1" applyAlignment="1">
      <alignment vertical="center" wrapText="1"/>
    </xf>
    <xf numFmtId="0" fontId="0" fillId="0" borderId="0" xfId="0" applyNumberFormat="1" applyAlignment="1">
      <alignment vertical="center" wrapText="1"/>
    </xf>
    <xf numFmtId="0" fontId="0" fillId="0" borderId="0" xfId="0" applyAlignment="1">
      <alignment vertical="center" wrapText="1"/>
    </xf>
    <xf numFmtId="0" fontId="92" fillId="40" borderId="0" xfId="0" applyFont="1" applyFill="1" applyAlignment="1">
      <alignment vertical="center" wrapText="1"/>
    </xf>
    <xf numFmtId="0" fontId="92" fillId="0" borderId="0" xfId="0" applyFont="1" applyAlignment="1">
      <alignment vertical="center" wrapText="1"/>
    </xf>
    <xf numFmtId="0" fontId="8" fillId="36" borderId="0" xfId="0" applyFont="1" applyFill="1" applyBorder="1" applyAlignment="1" applyProtection="1">
      <alignment horizontal="center" vertical="center" wrapText="1"/>
      <protection locked="0"/>
    </xf>
    <xf numFmtId="0" fontId="9" fillId="36" borderId="0" xfId="0" applyFont="1" applyFill="1" applyAlignment="1" applyProtection="1">
      <alignment horizontal="center" vertical="center" wrapText="1"/>
      <protection locked="0"/>
    </xf>
    <xf numFmtId="0" fontId="34" fillId="37" borderId="0" xfId="0" applyFont="1" applyFill="1" applyBorder="1" applyAlignment="1" applyProtection="1">
      <alignment horizontal="left" vertical="center" wrapText="1"/>
      <protection locked="0"/>
    </xf>
    <xf numFmtId="200" fontId="8" fillId="36" borderId="12" xfId="0" applyNumberFormat="1" applyFont="1" applyFill="1" applyBorder="1" applyAlignment="1" applyProtection="1">
      <alignment horizontal="center" vertical="center" wrapText="1"/>
      <protection/>
    </xf>
    <xf numFmtId="200" fontId="8" fillId="36" borderId="0" xfId="0" applyNumberFormat="1" applyFont="1" applyFill="1" applyBorder="1" applyAlignment="1" applyProtection="1">
      <alignment horizontal="center" vertical="center" wrapText="1"/>
      <protection locked="0"/>
    </xf>
    <xf numFmtId="0" fontId="8" fillId="36" borderId="0" xfId="0" applyFont="1" applyFill="1" applyBorder="1" applyAlignment="1" applyProtection="1">
      <alignment horizontal="center" vertical="center"/>
      <protection locked="0"/>
    </xf>
    <xf numFmtId="3" fontId="8" fillId="10" borderId="0" xfId="0" applyNumberFormat="1" applyFont="1" applyFill="1" applyBorder="1" applyAlignment="1" applyProtection="1">
      <alignment horizontal="right" vertical="center" wrapText="1"/>
      <protection locked="0"/>
    </xf>
    <xf numFmtId="0" fontId="14" fillId="10" borderId="0" xfId="0" applyFont="1" applyFill="1" applyAlignment="1" applyProtection="1">
      <alignment wrapText="1"/>
      <protection locked="0"/>
    </xf>
    <xf numFmtId="0" fontId="0" fillId="0" borderId="0" xfId="0" applyAlignment="1">
      <alignment wrapText="1"/>
    </xf>
    <xf numFmtId="198" fontId="93" fillId="33" borderId="0" xfId="0" applyNumberFormat="1" applyFont="1" applyFill="1" applyBorder="1" applyAlignment="1" applyProtection="1">
      <alignment horizontal="left" vertical="center" wrapText="1"/>
      <protection/>
    </xf>
    <xf numFmtId="0" fontId="8" fillId="36" borderId="0" xfId="0"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xf>
    <xf numFmtId="0" fontId="17" fillId="5" borderId="25" xfId="0" applyFont="1" applyFill="1" applyBorder="1" applyAlignment="1" applyProtection="1">
      <alignment horizontal="center" vertical="center" wrapText="1"/>
      <protection/>
    </xf>
    <xf numFmtId="198" fontId="12" fillId="33" borderId="15" xfId="0" applyNumberFormat="1" applyFont="1" applyFill="1" applyBorder="1" applyAlignment="1" applyProtection="1">
      <alignment horizontal="left" vertical="center" wrapText="1"/>
      <protection/>
    </xf>
    <xf numFmtId="0" fontId="9" fillId="33" borderId="0" xfId="0" applyFont="1" applyFill="1" applyBorder="1" applyAlignment="1" applyProtection="1">
      <alignment vertical="center" wrapText="1"/>
      <protection/>
    </xf>
    <xf numFmtId="0" fontId="9" fillId="33" borderId="10" xfId="0" applyFont="1" applyFill="1" applyBorder="1" applyAlignment="1" applyProtection="1">
      <alignment vertical="center" wrapText="1"/>
      <protection/>
    </xf>
    <xf numFmtId="0" fontId="9" fillId="33" borderId="15" xfId="0" applyFont="1" applyFill="1" applyBorder="1" applyAlignment="1" applyProtection="1">
      <alignment vertical="center" wrapText="1"/>
      <protection/>
    </xf>
    <xf numFmtId="0" fontId="9" fillId="33" borderId="17" xfId="0" applyFont="1" applyFill="1" applyBorder="1" applyAlignment="1" applyProtection="1">
      <alignment vertical="center" wrapText="1"/>
      <protection/>
    </xf>
    <xf numFmtId="0" fontId="9" fillId="33" borderId="12" xfId="0" applyFont="1" applyFill="1" applyBorder="1" applyAlignment="1" applyProtection="1">
      <alignment vertical="center" wrapText="1"/>
      <protection/>
    </xf>
    <xf numFmtId="0" fontId="9" fillId="33" borderId="16" xfId="0" applyFont="1" applyFill="1" applyBorder="1" applyAlignment="1" applyProtection="1">
      <alignment vertical="center" wrapText="1"/>
      <protection/>
    </xf>
    <xf numFmtId="0" fontId="31" fillId="33" borderId="0" xfId="0" applyNumberFormat="1"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1" fontId="13" fillId="33" borderId="12" xfId="57" applyNumberFormat="1" applyFont="1" applyFill="1" applyBorder="1" applyAlignment="1" applyProtection="1">
      <alignment horizontal="center" vertical="center"/>
      <protection/>
    </xf>
    <xf numFmtId="0" fontId="17" fillId="5" borderId="14" xfId="0" applyFont="1" applyFill="1" applyBorder="1" applyAlignment="1" applyProtection="1">
      <alignment horizontal="center" vertical="center" wrapText="1"/>
      <protection/>
    </xf>
    <xf numFmtId="0" fontId="17" fillId="5" borderId="26" xfId="0" applyFont="1" applyFill="1" applyBorder="1" applyAlignment="1" applyProtection="1">
      <alignment horizontal="center" vertical="center" wrapText="1"/>
      <protection/>
    </xf>
    <xf numFmtId="0" fontId="31" fillId="33" borderId="0" xfId="62" applyNumberFormat="1" applyFont="1" applyFill="1" applyBorder="1" applyAlignment="1" applyProtection="1">
      <alignment horizontal="center" vertical="center"/>
      <protection/>
    </xf>
    <xf numFmtId="0" fontId="17" fillId="5" borderId="14" xfId="62" applyFont="1" applyFill="1" applyBorder="1" applyAlignment="1" applyProtection="1">
      <alignment horizontal="center" vertical="center" wrapText="1"/>
      <protection/>
    </xf>
    <xf numFmtId="0" fontId="17" fillId="5" borderId="26" xfId="62" applyFont="1" applyFill="1" applyBorder="1" applyAlignment="1" applyProtection="1">
      <alignment horizontal="center" vertical="center" wrapText="1"/>
      <protection/>
    </xf>
    <xf numFmtId="0" fontId="17" fillId="5" borderId="11" xfId="62" applyFont="1" applyFill="1" applyBorder="1" applyAlignment="1" applyProtection="1">
      <alignment horizontal="center" vertical="center" wrapText="1"/>
      <protection/>
    </xf>
    <xf numFmtId="0" fontId="17" fillId="5" borderId="25" xfId="62" applyFont="1" applyFill="1" applyBorder="1" applyAlignment="1" applyProtection="1">
      <alignment horizontal="center" vertical="center" wrapText="1"/>
      <protection/>
    </xf>
    <xf numFmtId="198" fontId="12" fillId="33" borderId="24" xfId="62" applyNumberFormat="1" applyFont="1" applyFill="1" applyBorder="1" applyAlignment="1" applyProtection="1">
      <alignment horizontal="left" vertical="center" wrapText="1"/>
      <protection/>
    </xf>
    <xf numFmtId="0" fontId="28" fillId="33" borderId="19" xfId="62" applyFont="1" applyFill="1" applyBorder="1" applyAlignment="1" applyProtection="1">
      <alignment vertical="center" wrapText="1"/>
      <protection/>
    </xf>
    <xf numFmtId="0" fontId="28" fillId="33" borderId="20" xfId="62" applyFont="1" applyFill="1" applyBorder="1" applyAlignment="1" applyProtection="1">
      <alignment vertical="center" wrapText="1"/>
      <protection/>
    </xf>
    <xf numFmtId="0" fontId="28" fillId="33" borderId="15" xfId="62" applyFont="1" applyFill="1" applyBorder="1" applyAlignment="1" applyProtection="1">
      <alignment vertical="center" wrapText="1"/>
      <protection/>
    </xf>
    <xf numFmtId="0" fontId="28" fillId="33" borderId="0" xfId="62" applyFont="1" applyFill="1" applyBorder="1" applyAlignment="1" applyProtection="1">
      <alignment vertical="center" wrapText="1"/>
      <protection/>
    </xf>
    <xf numFmtId="0" fontId="28" fillId="33" borderId="10" xfId="62" applyFont="1" applyFill="1" applyBorder="1" applyAlignment="1" applyProtection="1">
      <alignment vertical="center" wrapText="1"/>
      <protection/>
    </xf>
    <xf numFmtId="0" fontId="28" fillId="33" borderId="17" xfId="62" applyFont="1" applyFill="1" applyBorder="1" applyAlignment="1" applyProtection="1">
      <alignment vertical="center" wrapText="1"/>
      <protection/>
    </xf>
    <xf numFmtId="0" fontId="28" fillId="33" borderId="12" xfId="62" applyFont="1" applyFill="1" applyBorder="1" applyAlignment="1" applyProtection="1">
      <alignment vertical="center" wrapText="1"/>
      <protection/>
    </xf>
    <xf numFmtId="0" fontId="28" fillId="33" borderId="16" xfId="62" applyFont="1" applyFill="1" applyBorder="1" applyAlignment="1" applyProtection="1">
      <alignment vertical="center" wrapText="1"/>
      <protection/>
    </xf>
    <xf numFmtId="1" fontId="13" fillId="33" borderId="12" xfId="58" applyNumberFormat="1" applyFont="1" applyFill="1" applyBorder="1" applyAlignment="1" applyProtection="1">
      <alignment horizontal="center" vertical="center"/>
      <protection/>
    </xf>
    <xf numFmtId="0" fontId="22" fillId="33" borderId="0" xfId="62" applyFont="1" applyFill="1" applyBorder="1" applyAlignment="1" applyProtection="1">
      <alignment horizontal="center" vertical="center"/>
      <protection/>
    </xf>
    <xf numFmtId="0" fontId="32" fillId="33" borderId="12" xfId="0" applyNumberFormat="1" applyFont="1" applyFill="1" applyBorder="1" applyAlignment="1">
      <alignment horizontal="center" vertical="center" wrapText="1"/>
    </xf>
    <xf numFmtId="0" fontId="6" fillId="0" borderId="12" xfId="0" applyNumberFormat="1" applyFont="1" applyBorder="1" applyAlignment="1">
      <alignment horizontal="center" vertical="center" wrapText="1"/>
    </xf>
    <xf numFmtId="0" fontId="0" fillId="0" borderId="12" xfId="0" applyNumberFormat="1" applyFont="1" applyBorder="1" applyAlignment="1">
      <alignment vertical="center" wrapText="1"/>
    </xf>
    <xf numFmtId="0" fontId="0" fillId="0" borderId="12" xfId="0" applyNumberFormat="1" applyBorder="1" applyAlignment="1">
      <alignment vertical="center" wrapText="1"/>
    </xf>
    <xf numFmtId="0" fontId="32" fillId="35" borderId="12" xfId="0" applyNumberFormat="1" applyFont="1" applyFill="1" applyBorder="1" applyAlignment="1">
      <alignment horizontal="center" wrapText="1"/>
    </xf>
    <xf numFmtId="0" fontId="0" fillId="35" borderId="12" xfId="0" applyFont="1" applyFill="1" applyBorder="1" applyAlignment="1">
      <alignment wrapText="1"/>
    </xf>
    <xf numFmtId="0" fontId="0" fillId="35" borderId="12" xfId="0" applyFill="1" applyBorder="1" applyAlignment="1">
      <alignment wrapText="1"/>
    </xf>
  </cellXfs>
  <cellStyles count="7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Binlik Ayracı 2 2 2" xfId="44"/>
    <cellStyle name="Binlik Ayracı 3" xfId="45"/>
    <cellStyle name="Binlik Ayracı 4" xfId="46"/>
    <cellStyle name="Binlik Ayracı 5" xfId="47"/>
    <cellStyle name="Comma 2" xfId="48"/>
    <cellStyle name="Comma 2 2" xfId="49"/>
    <cellStyle name="Comma 4" xfId="50"/>
    <cellStyle name="Çıkış" xfId="51"/>
    <cellStyle name="Giriş" xfId="52"/>
    <cellStyle name="Hesaplama" xfId="53"/>
    <cellStyle name="İşaretli Hücre" xfId="54"/>
    <cellStyle name="İyi" xfId="55"/>
    <cellStyle name="Followed Hyperlink" xfId="56"/>
    <cellStyle name="Hyperlink" xfId="57"/>
    <cellStyle name="Köprü 2" xfId="58"/>
    <cellStyle name="Kötü" xfId="59"/>
    <cellStyle name="Normal 2" xfId="60"/>
    <cellStyle name="Normal 2 10 10" xfId="61"/>
    <cellStyle name="Normal 2 10 10 2" xfId="62"/>
    <cellStyle name="Normal 2 2" xfId="63"/>
    <cellStyle name="Normal 2 2 2" xfId="64"/>
    <cellStyle name="Normal 2 2 2 2" xfId="65"/>
    <cellStyle name="Normal 2 2 3" xfId="66"/>
    <cellStyle name="Normal 2 3" xfId="67"/>
    <cellStyle name="Normal 3" xfId="68"/>
    <cellStyle name="Normal 4" xfId="69"/>
    <cellStyle name="Normal 5" xfId="70"/>
    <cellStyle name="Normal 6" xfId="71"/>
    <cellStyle name="Normal 7" xfId="72"/>
    <cellStyle name="Not" xfId="73"/>
    <cellStyle name="Nötr" xfId="74"/>
    <cellStyle name="Currency" xfId="75"/>
    <cellStyle name="Currency [0]" xfId="76"/>
    <cellStyle name="Toplam" xfId="77"/>
    <cellStyle name="Uyarı Metni" xfId="78"/>
    <cellStyle name="Virgül 10" xfId="79"/>
    <cellStyle name="Virgül 2" xfId="80"/>
    <cellStyle name="Vurgu1" xfId="81"/>
    <cellStyle name="Vurgu2" xfId="82"/>
    <cellStyle name="Vurgu3" xfId="83"/>
    <cellStyle name="Vurgu4" xfId="84"/>
    <cellStyle name="Vurgu5" xfId="85"/>
    <cellStyle name="Vurgu6" xfId="86"/>
    <cellStyle name="Percent" xfId="87"/>
    <cellStyle name="Yüzde 2" xfId="88"/>
    <cellStyle name="Yüzde 2 2" xfId="89"/>
    <cellStyle name="Yüzde 3" xfId="90"/>
    <cellStyle name="Yüzde 4" xfId="91"/>
    <cellStyle name="Yüzde 5"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41</xdr:col>
      <xdr:colOff>0</xdr:colOff>
      <xdr:row>0</xdr:row>
      <xdr:rowOff>0</xdr:rowOff>
    </xdr:to>
    <xdr:sp fLocksText="0">
      <xdr:nvSpPr>
        <xdr:cNvPr id="1" name="Text Box 1"/>
        <xdr:cNvSpPr txBox="1">
          <a:spLocks noChangeArrowheads="1"/>
        </xdr:cNvSpPr>
      </xdr:nvSpPr>
      <xdr:spPr>
        <a:xfrm>
          <a:off x="0" y="0"/>
          <a:ext cx="13220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133350</xdr:colOff>
      <xdr:row>0</xdr:row>
      <xdr:rowOff>0</xdr:rowOff>
    </xdr:from>
    <xdr:to>
      <xdr:col>40</xdr:col>
      <xdr:colOff>466725</xdr:colOff>
      <xdr:row>0</xdr:row>
      <xdr:rowOff>0</xdr:rowOff>
    </xdr:to>
    <xdr:sp fLocksText="0">
      <xdr:nvSpPr>
        <xdr:cNvPr id="2" name="Text Box 2"/>
        <xdr:cNvSpPr txBox="1">
          <a:spLocks noChangeArrowheads="1"/>
        </xdr:cNvSpPr>
      </xdr:nvSpPr>
      <xdr:spPr>
        <a:xfrm>
          <a:off x="11553825" y="0"/>
          <a:ext cx="16668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66675</xdr:rowOff>
    </xdr:from>
    <xdr:to>
      <xdr:col>2</xdr:col>
      <xdr:colOff>114300</xdr:colOff>
      <xdr:row>4</xdr:row>
      <xdr:rowOff>19050</xdr:rowOff>
    </xdr:to>
    <xdr:pic>
      <xdr:nvPicPr>
        <xdr:cNvPr id="3" name="3 Resim" descr="Logo dik mini.jpg"/>
        <xdr:cNvPicPr preferRelativeResize="1">
          <a:picLocks noChangeAspect="1"/>
        </xdr:cNvPicPr>
      </xdr:nvPicPr>
      <xdr:blipFill>
        <a:blip r:embed="rId1"/>
        <a:stretch>
          <a:fillRect/>
        </a:stretch>
      </xdr:blipFill>
      <xdr:spPr>
        <a:xfrm>
          <a:off x="257175" y="228600"/>
          <a:ext cx="352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0</xdr:rowOff>
    </xdr:from>
    <xdr:to>
      <xdr:col>6</xdr:col>
      <xdr:colOff>0</xdr:colOff>
      <xdr:row>10</xdr:row>
      <xdr:rowOff>0</xdr:rowOff>
    </xdr:to>
    <xdr:sp fLocksText="0">
      <xdr:nvSpPr>
        <xdr:cNvPr id="1" name="Text Box 2"/>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2" name="Text Box 4"/>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3" name="Text Box 6"/>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6</xdr:col>
      <xdr:colOff>0</xdr:colOff>
      <xdr:row>10</xdr:row>
      <xdr:rowOff>0</xdr:rowOff>
    </xdr:from>
    <xdr:to>
      <xdr:col>6</xdr:col>
      <xdr:colOff>0</xdr:colOff>
      <xdr:row>10</xdr:row>
      <xdr:rowOff>0</xdr:rowOff>
    </xdr:to>
    <xdr:sp fLocksText="0">
      <xdr:nvSpPr>
        <xdr:cNvPr id="4" name="Text Box 8"/>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5" name="Text Box 12"/>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6" name="Text Box 14"/>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7" name="Text Box 16"/>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6</xdr:col>
      <xdr:colOff>0</xdr:colOff>
      <xdr:row>10</xdr:row>
      <xdr:rowOff>0</xdr:rowOff>
    </xdr:from>
    <xdr:to>
      <xdr:col>6</xdr:col>
      <xdr:colOff>0</xdr:colOff>
      <xdr:row>10</xdr:row>
      <xdr:rowOff>0</xdr:rowOff>
    </xdr:to>
    <xdr:sp fLocksText="0">
      <xdr:nvSpPr>
        <xdr:cNvPr id="8" name="Text Box 18"/>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9" name="Text Box 22"/>
        <xdr:cNvSpPr txBox="1">
          <a:spLocks noChangeArrowheads="1"/>
        </xdr:cNvSpPr>
      </xdr:nvSpPr>
      <xdr:spPr>
        <a:xfrm>
          <a:off x="9839325" y="1495425"/>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6</xdr:col>
      <xdr:colOff>0</xdr:colOff>
      <xdr:row>10</xdr:row>
      <xdr:rowOff>0</xdr:rowOff>
    </xdr:from>
    <xdr:to>
      <xdr:col>6</xdr:col>
      <xdr:colOff>0</xdr:colOff>
      <xdr:row>10</xdr:row>
      <xdr:rowOff>0</xdr:rowOff>
    </xdr:to>
    <xdr:sp fLocksText="0">
      <xdr:nvSpPr>
        <xdr:cNvPr id="10" name="Text Box 24"/>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11" name="Text Box 28"/>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12" name="Text Box 32"/>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13" name="Text Box 36"/>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14" name="Text Box 40"/>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15" name="Text Box 44"/>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16" name="Text Box 48"/>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17" name="Text Box 52"/>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18" name="Text Box 56"/>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19" name="Text Box 60"/>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20" name="Text Box 64"/>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21" name="Text Box 68"/>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22" name="Text Box 74"/>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6</xdr:col>
      <xdr:colOff>0</xdr:colOff>
      <xdr:row>10</xdr:row>
      <xdr:rowOff>0</xdr:rowOff>
    </xdr:to>
    <xdr:sp fLocksText="0">
      <xdr:nvSpPr>
        <xdr:cNvPr id="23" name="Text Box 78"/>
        <xdr:cNvSpPr txBox="1">
          <a:spLocks noChangeArrowheads="1"/>
        </xdr:cNvSpPr>
      </xdr:nvSpPr>
      <xdr:spPr>
        <a:xfrm>
          <a:off x="9839325" y="1495425"/>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523875</xdr:colOff>
      <xdr:row>5</xdr:row>
      <xdr:rowOff>104775</xdr:rowOff>
    </xdr:to>
    <xdr:pic>
      <xdr:nvPicPr>
        <xdr:cNvPr id="24" name="7 Resim" descr="Logo dik medyalar gergedan1.jpg"/>
        <xdr:cNvPicPr preferRelativeResize="1">
          <a:picLocks noChangeAspect="1"/>
        </xdr:cNvPicPr>
      </xdr:nvPicPr>
      <xdr:blipFill>
        <a:blip r:embed="rId1"/>
        <a:stretch>
          <a:fillRect/>
        </a:stretch>
      </xdr:blipFill>
      <xdr:spPr>
        <a:xfrm>
          <a:off x="0" y="0"/>
          <a:ext cx="857250" cy="847725"/>
        </a:xfrm>
        <a:prstGeom prst="rect">
          <a:avLst/>
        </a:prstGeom>
        <a:noFill/>
        <a:ln w="9525" cmpd="sng">
          <a:noFill/>
        </a:ln>
      </xdr:spPr>
    </xdr:pic>
    <xdr:clientData/>
  </xdr:twoCellAnchor>
  <xdr:twoCellAnchor editAs="oneCell">
    <xdr:from>
      <xdr:col>0</xdr:col>
      <xdr:colOff>0</xdr:colOff>
      <xdr:row>0</xdr:row>
      <xdr:rowOff>0</xdr:rowOff>
    </xdr:from>
    <xdr:to>
      <xdr:col>1</xdr:col>
      <xdr:colOff>523875</xdr:colOff>
      <xdr:row>5</xdr:row>
      <xdr:rowOff>104775</xdr:rowOff>
    </xdr:to>
    <xdr:pic>
      <xdr:nvPicPr>
        <xdr:cNvPr id="25" name="7 Resim" descr="Logo dik medyalar gergedan1.jpg"/>
        <xdr:cNvPicPr preferRelativeResize="1">
          <a:picLocks noChangeAspect="1"/>
        </xdr:cNvPicPr>
      </xdr:nvPicPr>
      <xdr:blipFill>
        <a:blip r:embed="rId1"/>
        <a:stretch>
          <a:fillRect/>
        </a:stretch>
      </xdr:blipFill>
      <xdr:spPr>
        <a:xfrm>
          <a:off x="0" y="0"/>
          <a:ext cx="857250" cy="847725"/>
        </a:xfrm>
        <a:prstGeom prst="rect">
          <a:avLst/>
        </a:prstGeom>
        <a:noFill/>
        <a:ln w="9525" cmpd="sng">
          <a:noFill/>
        </a:ln>
      </xdr:spPr>
    </xdr:pic>
    <xdr:clientData/>
  </xdr:twoCellAnchor>
  <xdr:twoCellAnchor editAs="oneCell">
    <xdr:from>
      <xdr:col>0</xdr:col>
      <xdr:colOff>114300</xdr:colOff>
      <xdr:row>0</xdr:row>
      <xdr:rowOff>66675</xdr:rowOff>
    </xdr:from>
    <xdr:to>
      <xdr:col>1</xdr:col>
      <xdr:colOff>571500</xdr:colOff>
      <xdr:row>5</xdr:row>
      <xdr:rowOff>104775</xdr:rowOff>
    </xdr:to>
    <xdr:pic>
      <xdr:nvPicPr>
        <xdr:cNvPr id="26" name="7 Resim" descr="Logo dik medyalar gergedan1.jpg"/>
        <xdr:cNvPicPr preferRelativeResize="1">
          <a:picLocks noChangeAspect="1"/>
        </xdr:cNvPicPr>
      </xdr:nvPicPr>
      <xdr:blipFill>
        <a:blip r:embed="rId1"/>
        <a:stretch>
          <a:fillRect/>
        </a:stretch>
      </xdr:blipFill>
      <xdr:spPr>
        <a:xfrm>
          <a:off x="114300" y="66675"/>
          <a:ext cx="7905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523875</xdr:colOff>
      <xdr:row>4</xdr:row>
      <xdr:rowOff>123825</xdr:rowOff>
    </xdr:to>
    <xdr:pic>
      <xdr:nvPicPr>
        <xdr:cNvPr id="1" name="7 Resim" descr="Logo dik medyalar gergedan1.jpg"/>
        <xdr:cNvPicPr preferRelativeResize="1">
          <a:picLocks noChangeAspect="1"/>
        </xdr:cNvPicPr>
      </xdr:nvPicPr>
      <xdr:blipFill>
        <a:blip r:embed="rId1"/>
        <a:stretch>
          <a:fillRect/>
        </a:stretch>
      </xdr:blipFill>
      <xdr:spPr>
        <a:xfrm>
          <a:off x="0" y="0"/>
          <a:ext cx="8572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EA69"/>
  <sheetViews>
    <sheetView tabSelected="1" zoomScalePageLayoutView="0" workbookViewId="0" topLeftCell="A1">
      <pane xSplit="26" ySplit="11" topLeftCell="AA12" activePane="bottomRight" state="frozen"/>
      <selection pane="topLeft" activeCell="A1" sqref="A1"/>
      <selection pane="topRight" activeCell="Z1" sqref="Z1"/>
      <selection pane="bottomLeft" activeCell="A12" sqref="A12"/>
      <selection pane="bottomRight" activeCell="A8" sqref="A8"/>
    </sheetView>
  </sheetViews>
  <sheetFormatPr defaultColWidth="3.421875" defaultRowHeight="9.75" customHeight="1"/>
  <cols>
    <col min="1" max="1" width="3.8515625" style="410" bestFit="1" customWidth="1"/>
    <col min="2" max="2" width="3.57421875" style="22" bestFit="1" customWidth="1"/>
    <col min="3" max="3" width="25.28125" style="10" customWidth="1"/>
    <col min="4" max="12" width="2.00390625" style="10" customWidth="1"/>
    <col min="13" max="15" width="2.00390625" style="25" customWidth="1"/>
    <col min="16" max="16" width="2.00390625" style="36" customWidth="1"/>
    <col min="17" max="17" width="19.00390625" style="23" bestFit="1" customWidth="1"/>
    <col min="18" max="20" width="3.28125" style="24" customWidth="1"/>
    <col min="21" max="23" width="3.28125" style="26" customWidth="1"/>
    <col min="24" max="24" width="3.8515625" style="27" customWidth="1"/>
    <col min="25" max="25" width="3.421875" style="27" customWidth="1"/>
    <col min="26" max="26" width="3.28125" style="27" customWidth="1"/>
    <col min="27" max="27" width="8.28125" style="26" bestFit="1" customWidth="1"/>
    <col min="28" max="28" width="6.57421875" style="27" bestFit="1" customWidth="1"/>
    <col min="29" max="29" width="8.28125" style="26" bestFit="1" customWidth="1"/>
    <col min="30" max="30" width="6.57421875" style="27" bestFit="1" customWidth="1"/>
    <col min="31" max="31" width="8.28125" style="28" bestFit="1" customWidth="1"/>
    <col min="32" max="32" width="6.57421875" style="29" bestFit="1" customWidth="1"/>
    <col min="33" max="33" width="8.28125" style="30" bestFit="1" customWidth="1"/>
    <col min="34" max="34" width="6.57421875" style="31" bestFit="1" customWidth="1"/>
    <col min="35" max="35" width="3.8515625" style="32" customWidth="1"/>
    <col min="36" max="36" width="3.8515625" style="33" customWidth="1"/>
    <col min="37" max="37" width="8.28125" style="33" bestFit="1" customWidth="1"/>
    <col min="38" max="38" width="6.8515625" style="33" bestFit="1" customWidth="1"/>
    <col min="39" max="40" width="4.00390625" style="34" bestFit="1" customWidth="1"/>
    <col min="41" max="41" width="8.28125" style="33" hidden="1" customWidth="1"/>
    <col min="42" max="42" width="6.57421875" style="27" hidden="1" customWidth="1"/>
    <col min="43" max="43" width="8.28125" style="28" hidden="1" customWidth="1"/>
    <col min="44" max="44" width="6.57421875" style="29" hidden="1" customWidth="1"/>
    <col min="45" max="45" width="5.421875" style="35" hidden="1" customWidth="1"/>
    <col min="46" max="46" width="6.57421875" style="35" hidden="1" customWidth="1"/>
    <col min="47" max="47" width="6.57421875" style="27" hidden="1" customWidth="1"/>
    <col min="48" max="48" width="5.8515625" style="26" hidden="1" customWidth="1"/>
    <col min="49" max="49" width="8.28125" style="26" hidden="1" customWidth="1"/>
    <col min="50" max="50" width="6.8515625" style="26" hidden="1" customWidth="1"/>
    <col min="51" max="52" width="4.7109375" style="27" hidden="1" customWidth="1"/>
    <col min="53" max="53" width="9.00390625" style="28" bestFit="1" customWidth="1"/>
    <col min="54" max="54" width="6.57421875" style="36" bestFit="1" customWidth="1"/>
    <col min="55" max="55" width="3.8515625" style="24" customWidth="1"/>
    <col min="56" max="56" width="7.28125" style="24" bestFit="1" customWidth="1"/>
    <col min="57" max="57" width="8.140625" style="10" bestFit="1" customWidth="1"/>
    <col min="58" max="58" width="6.140625" style="10" bestFit="1" customWidth="1"/>
    <col min="59" max="59" width="4.421875" style="10" bestFit="1" customWidth="1"/>
    <col min="60" max="60" width="6.140625" style="10" bestFit="1" customWidth="1"/>
    <col min="61" max="61" width="4.421875" style="10" bestFit="1" customWidth="1"/>
    <col min="62" max="62" width="3.57421875" style="10" bestFit="1" customWidth="1"/>
    <col min="63" max="16384" width="3.421875" style="10" customWidth="1"/>
  </cols>
  <sheetData>
    <row r="1" spans="1:56" s="414" customFormat="1" ht="12.75">
      <c r="A1" s="413" t="s">
        <v>27</v>
      </c>
      <c r="B1" s="545" t="s">
        <v>247</v>
      </c>
      <c r="C1" s="545"/>
      <c r="D1" s="545"/>
      <c r="E1" s="545"/>
      <c r="F1" s="545"/>
      <c r="G1" s="545"/>
      <c r="H1" s="545"/>
      <c r="I1" s="545"/>
      <c r="J1" s="545"/>
      <c r="K1" s="545"/>
      <c r="L1" s="545"/>
      <c r="M1" s="545"/>
      <c r="N1" s="545"/>
      <c r="O1" s="545"/>
      <c r="P1" s="545"/>
      <c r="Q1" s="545"/>
      <c r="R1" s="545"/>
      <c r="S1" s="545"/>
      <c r="T1" s="545"/>
      <c r="U1" s="545"/>
      <c r="V1" s="545"/>
      <c r="W1" s="545"/>
      <c r="X1" s="546"/>
      <c r="Y1" s="546"/>
      <c r="Z1" s="546"/>
      <c r="AA1" s="553" t="s">
        <v>91</v>
      </c>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row>
    <row r="2" spans="1:56" s="414" customFormat="1" ht="15" customHeight="1">
      <c r="A2" s="413"/>
      <c r="B2" s="541" t="s">
        <v>239</v>
      </c>
      <c r="C2" s="542"/>
      <c r="D2" s="542"/>
      <c r="E2" s="542"/>
      <c r="F2" s="542"/>
      <c r="G2" s="542"/>
      <c r="H2" s="542"/>
      <c r="I2" s="542"/>
      <c r="J2" s="542"/>
      <c r="K2" s="542"/>
      <c r="L2" s="542"/>
      <c r="M2" s="542"/>
      <c r="N2" s="542"/>
      <c r="O2" s="542"/>
      <c r="P2" s="542"/>
      <c r="Q2" s="542"/>
      <c r="R2" s="542"/>
      <c r="S2" s="542"/>
      <c r="T2" s="542"/>
      <c r="U2" s="542"/>
      <c r="V2" s="542"/>
      <c r="W2" s="542"/>
      <c r="X2" s="543"/>
      <c r="Y2" s="544"/>
      <c r="Z2" s="544"/>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55"/>
      <c r="AY2" s="555"/>
      <c r="AZ2" s="555"/>
      <c r="BA2" s="555"/>
      <c r="BB2" s="555"/>
      <c r="BC2" s="555"/>
      <c r="BD2" s="555"/>
    </row>
    <row r="3" spans="1:56" s="414" customFormat="1" ht="9.75" customHeight="1">
      <c r="A3" s="413"/>
      <c r="B3" s="415"/>
      <c r="C3" s="437"/>
      <c r="D3" s="437"/>
      <c r="E3" s="437"/>
      <c r="F3" s="437"/>
      <c r="G3" s="437"/>
      <c r="H3" s="437"/>
      <c r="I3" s="437"/>
      <c r="J3" s="437"/>
      <c r="K3" s="437"/>
      <c r="L3" s="416"/>
      <c r="M3" s="549"/>
      <c r="N3" s="549"/>
      <c r="O3" s="549"/>
      <c r="P3" s="549"/>
      <c r="Q3" s="549"/>
      <c r="R3" s="549"/>
      <c r="S3" s="549"/>
      <c r="T3" s="549"/>
      <c r="U3" s="549"/>
      <c r="V3" s="549"/>
      <c r="W3" s="549"/>
      <c r="X3" s="549"/>
      <c r="Y3" s="549"/>
      <c r="Z3" s="549"/>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row>
    <row r="4" spans="1:56" s="420" customFormat="1" ht="9.75" customHeight="1">
      <c r="A4" s="417"/>
      <c r="B4" s="418"/>
      <c r="C4" s="547" t="s">
        <v>92</v>
      </c>
      <c r="D4" s="547"/>
      <c r="E4" s="547"/>
      <c r="F4" s="547"/>
      <c r="G4" s="547"/>
      <c r="H4" s="547"/>
      <c r="I4" s="547"/>
      <c r="J4" s="547"/>
      <c r="K4" s="547"/>
      <c r="L4" s="547"/>
      <c r="M4" s="547"/>
      <c r="N4" s="547"/>
      <c r="O4" s="547"/>
      <c r="P4" s="547"/>
      <c r="Q4" s="547"/>
      <c r="R4" s="547"/>
      <c r="S4" s="419"/>
      <c r="T4" s="443"/>
      <c r="U4" s="547" t="s">
        <v>93</v>
      </c>
      <c r="V4" s="547"/>
      <c r="W4" s="547"/>
      <c r="X4" s="547"/>
      <c r="Y4" s="547"/>
      <c r="Z4" s="547"/>
      <c r="AA4" s="557" t="s">
        <v>94</v>
      </c>
      <c r="AB4" s="557"/>
      <c r="AC4" s="557"/>
      <c r="AD4" s="557"/>
      <c r="AE4" s="557"/>
      <c r="AF4" s="557"/>
      <c r="AG4" s="557"/>
      <c r="AH4" s="557"/>
      <c r="AI4" s="557"/>
      <c r="AJ4" s="557"/>
      <c r="AK4" s="557"/>
      <c r="AL4" s="557"/>
      <c r="AM4" s="557"/>
      <c r="AN4" s="419"/>
      <c r="AO4" s="547" t="s">
        <v>10</v>
      </c>
      <c r="AP4" s="547"/>
      <c r="AQ4" s="547" t="s">
        <v>95</v>
      </c>
      <c r="AR4" s="547"/>
      <c r="AS4" s="552" t="s">
        <v>0</v>
      </c>
      <c r="AT4" s="552"/>
      <c r="AU4" s="552" t="s">
        <v>1</v>
      </c>
      <c r="AV4" s="552"/>
      <c r="AW4" s="419"/>
      <c r="AX4" s="419"/>
      <c r="AY4" s="419"/>
      <c r="AZ4" s="419"/>
      <c r="BA4" s="547" t="s">
        <v>2</v>
      </c>
      <c r="BB4" s="547"/>
      <c r="BC4" s="547"/>
      <c r="BD4" s="547"/>
    </row>
    <row r="5" spans="1:56" s="425" customFormat="1" ht="9.75" customHeight="1">
      <c r="A5" s="417"/>
      <c r="B5" s="418"/>
      <c r="C5" s="421"/>
      <c r="D5" s="421"/>
      <c r="E5" s="421"/>
      <c r="F5" s="421"/>
      <c r="G5" s="421"/>
      <c r="H5" s="421"/>
      <c r="I5" s="421"/>
      <c r="J5" s="421"/>
      <c r="K5" s="421"/>
      <c r="L5" s="421"/>
      <c r="M5" s="421"/>
      <c r="N5" s="421"/>
      <c r="O5" s="421"/>
      <c r="P5" s="422" t="s">
        <v>45</v>
      </c>
      <c r="Q5" s="421"/>
      <c r="R5" s="421" t="s">
        <v>48</v>
      </c>
      <c r="S5" s="421"/>
      <c r="T5" s="421"/>
      <c r="U5" s="421" t="s">
        <v>48</v>
      </c>
      <c r="V5" s="421" t="s">
        <v>48</v>
      </c>
      <c r="W5" s="421"/>
      <c r="X5" s="499"/>
      <c r="Y5" s="499"/>
      <c r="Z5" s="421" t="s">
        <v>50</v>
      </c>
      <c r="AA5" s="547" t="s">
        <v>34</v>
      </c>
      <c r="AB5" s="547"/>
      <c r="AC5" s="547" t="s">
        <v>35</v>
      </c>
      <c r="AD5" s="547"/>
      <c r="AE5" s="547" t="s">
        <v>36</v>
      </c>
      <c r="AF5" s="547"/>
      <c r="AG5" s="547" t="s">
        <v>43</v>
      </c>
      <c r="AH5" s="547"/>
      <c r="AI5" s="547" t="s">
        <v>60</v>
      </c>
      <c r="AJ5" s="547"/>
      <c r="AK5" s="547" t="s">
        <v>32</v>
      </c>
      <c r="AL5" s="547"/>
      <c r="AM5" s="547"/>
      <c r="AN5" s="548"/>
      <c r="AO5" s="547" t="s">
        <v>11</v>
      </c>
      <c r="AP5" s="547"/>
      <c r="AQ5" s="547"/>
      <c r="AR5" s="547"/>
      <c r="AS5" s="547" t="s">
        <v>70</v>
      </c>
      <c r="AT5" s="547"/>
      <c r="AU5" s="547" t="s">
        <v>73</v>
      </c>
      <c r="AV5" s="547"/>
      <c r="AW5" s="547" t="s">
        <v>76</v>
      </c>
      <c r="AX5" s="547"/>
      <c r="AY5" s="547"/>
      <c r="AZ5" s="548"/>
      <c r="BA5" s="547"/>
      <c r="BB5" s="547"/>
      <c r="BC5" s="423" t="s">
        <v>60</v>
      </c>
      <c r="BD5" s="424"/>
    </row>
    <row r="6" spans="1:56" s="425" customFormat="1" ht="9.75" customHeight="1">
      <c r="A6" s="417"/>
      <c r="B6" s="426"/>
      <c r="C6" s="426"/>
      <c r="D6" s="426"/>
      <c r="E6" s="426"/>
      <c r="F6" s="426"/>
      <c r="G6" s="426"/>
      <c r="H6" s="426"/>
      <c r="I6" s="426"/>
      <c r="J6" s="426"/>
      <c r="K6" s="426"/>
      <c r="L6" s="426"/>
      <c r="M6" s="426"/>
      <c r="N6" s="426"/>
      <c r="O6" s="426"/>
      <c r="P6" s="422" t="s">
        <v>46</v>
      </c>
      <c r="Q6" s="426"/>
      <c r="R6" s="421" t="s">
        <v>47</v>
      </c>
      <c r="S6" s="421"/>
      <c r="T6" s="421"/>
      <c r="U6" s="421" t="s">
        <v>49</v>
      </c>
      <c r="V6" s="421" t="s">
        <v>100</v>
      </c>
      <c r="W6" s="421" t="s">
        <v>37</v>
      </c>
      <c r="X6" s="499"/>
      <c r="Y6" s="499"/>
      <c r="Z6" s="421" t="s">
        <v>45</v>
      </c>
      <c r="AA6" s="423" t="s">
        <v>39</v>
      </c>
      <c r="AB6" s="427" t="s">
        <v>38</v>
      </c>
      <c r="AC6" s="423" t="s">
        <v>39</v>
      </c>
      <c r="AD6" s="427" t="s">
        <v>38</v>
      </c>
      <c r="AE6" s="423" t="s">
        <v>39</v>
      </c>
      <c r="AF6" s="427" t="s">
        <v>38</v>
      </c>
      <c r="AG6" s="423" t="s">
        <v>39</v>
      </c>
      <c r="AH6" s="427" t="s">
        <v>38</v>
      </c>
      <c r="AI6" s="427" t="s">
        <v>71</v>
      </c>
      <c r="AJ6" s="423" t="s">
        <v>61</v>
      </c>
      <c r="AK6" s="423" t="s">
        <v>39</v>
      </c>
      <c r="AL6" s="423" t="s">
        <v>12</v>
      </c>
      <c r="AM6" s="551" t="s">
        <v>37</v>
      </c>
      <c r="AN6" s="551"/>
      <c r="AO6" s="426"/>
      <c r="AP6" s="426"/>
      <c r="AQ6" s="426"/>
      <c r="AR6" s="426"/>
      <c r="AS6" s="428" t="s">
        <v>38</v>
      </c>
      <c r="AT6" s="428" t="s">
        <v>38</v>
      </c>
      <c r="AU6" s="427" t="s">
        <v>38</v>
      </c>
      <c r="AV6" s="423" t="s">
        <v>61</v>
      </c>
      <c r="AW6" s="423" t="s">
        <v>39</v>
      </c>
      <c r="AX6" s="423" t="s">
        <v>12</v>
      </c>
      <c r="AY6" s="551" t="s">
        <v>37</v>
      </c>
      <c r="AZ6" s="551"/>
      <c r="BA6" s="419"/>
      <c r="BB6" s="419"/>
      <c r="BC6" s="423" t="s">
        <v>61</v>
      </c>
      <c r="BD6" s="423" t="s">
        <v>4</v>
      </c>
    </row>
    <row r="7" spans="1:56" s="433" customFormat="1" ht="9.75" customHeight="1">
      <c r="A7" s="429"/>
      <c r="B7" s="430"/>
      <c r="C7" s="431" t="s">
        <v>84</v>
      </c>
      <c r="D7" s="431"/>
      <c r="E7" s="431"/>
      <c r="F7" s="431"/>
      <c r="G7" s="431"/>
      <c r="H7" s="431"/>
      <c r="I7" s="431"/>
      <c r="J7" s="431"/>
      <c r="K7" s="431"/>
      <c r="L7" s="431" t="s">
        <v>96</v>
      </c>
      <c r="M7" s="431" t="s">
        <v>86</v>
      </c>
      <c r="N7" s="431" t="s">
        <v>88</v>
      </c>
      <c r="O7" s="431" t="s">
        <v>82</v>
      </c>
      <c r="P7" s="422" t="s">
        <v>52</v>
      </c>
      <c r="Q7" s="421" t="s">
        <v>33</v>
      </c>
      <c r="R7" s="421" t="s">
        <v>55</v>
      </c>
      <c r="S7" s="421" t="s">
        <v>150</v>
      </c>
      <c r="T7" s="421" t="s">
        <v>245</v>
      </c>
      <c r="U7" s="421" t="s">
        <v>57</v>
      </c>
      <c r="V7" s="421" t="s">
        <v>99</v>
      </c>
      <c r="W7" s="421"/>
      <c r="X7" s="499" t="s">
        <v>243</v>
      </c>
      <c r="Y7" s="499" t="s">
        <v>265</v>
      </c>
      <c r="Z7" s="421" t="s">
        <v>58</v>
      </c>
      <c r="AA7" s="547" t="s">
        <v>62</v>
      </c>
      <c r="AB7" s="547"/>
      <c r="AC7" s="547" t="s">
        <v>63</v>
      </c>
      <c r="AD7" s="547"/>
      <c r="AE7" s="547" t="s">
        <v>64</v>
      </c>
      <c r="AF7" s="547"/>
      <c r="AG7" s="547" t="s">
        <v>72</v>
      </c>
      <c r="AH7" s="547"/>
      <c r="AI7" s="547" t="s">
        <v>66</v>
      </c>
      <c r="AJ7" s="547"/>
      <c r="AK7" s="547" t="s">
        <v>7</v>
      </c>
      <c r="AL7" s="547"/>
      <c r="AM7" s="432"/>
      <c r="AN7" s="419"/>
      <c r="AO7" s="423" t="s">
        <v>39</v>
      </c>
      <c r="AP7" s="427" t="s">
        <v>38</v>
      </c>
      <c r="AQ7" s="423" t="s">
        <v>39</v>
      </c>
      <c r="AR7" s="427" t="s">
        <v>38</v>
      </c>
      <c r="AS7" s="547" t="s">
        <v>69</v>
      </c>
      <c r="AT7" s="547"/>
      <c r="AU7" s="547" t="s">
        <v>74</v>
      </c>
      <c r="AV7" s="547"/>
      <c r="AW7" s="547" t="s">
        <v>77</v>
      </c>
      <c r="AX7" s="547"/>
      <c r="AY7" s="432"/>
      <c r="AZ7" s="419"/>
      <c r="BA7" s="423" t="s">
        <v>39</v>
      </c>
      <c r="BB7" s="427" t="s">
        <v>38</v>
      </c>
      <c r="BC7" s="423" t="s">
        <v>66</v>
      </c>
      <c r="BD7" s="423" t="s">
        <v>5</v>
      </c>
    </row>
    <row r="8" spans="1:56" s="11" customFormat="1" ht="9.75" customHeight="1" thickBot="1">
      <c r="A8" s="411"/>
      <c r="B8" s="412"/>
      <c r="C8" s="372" t="s">
        <v>81</v>
      </c>
      <c r="D8" s="372"/>
      <c r="E8" s="372"/>
      <c r="F8" s="372"/>
      <c r="G8" s="372"/>
      <c r="H8" s="372"/>
      <c r="I8" s="372"/>
      <c r="J8" s="372"/>
      <c r="K8" s="372"/>
      <c r="L8" s="372" t="s">
        <v>97</v>
      </c>
      <c r="M8" s="373" t="s">
        <v>85</v>
      </c>
      <c r="N8" s="373" t="s">
        <v>87</v>
      </c>
      <c r="O8" s="373" t="s">
        <v>83</v>
      </c>
      <c r="P8" s="374" t="s">
        <v>53</v>
      </c>
      <c r="Q8" s="375" t="s">
        <v>54</v>
      </c>
      <c r="R8" s="375" t="s">
        <v>56</v>
      </c>
      <c r="S8" s="375" t="s">
        <v>151</v>
      </c>
      <c r="T8" s="375" t="s">
        <v>246</v>
      </c>
      <c r="U8" s="375" t="s">
        <v>56</v>
      </c>
      <c r="V8" s="375" t="s">
        <v>56</v>
      </c>
      <c r="W8" s="375" t="s">
        <v>68</v>
      </c>
      <c r="X8" s="500" t="s">
        <v>244</v>
      </c>
      <c r="Y8" s="500" t="s">
        <v>264</v>
      </c>
      <c r="Z8" s="375" t="s">
        <v>59</v>
      </c>
      <c r="AA8" s="376" t="s">
        <v>67</v>
      </c>
      <c r="AB8" s="377" t="s">
        <v>19</v>
      </c>
      <c r="AC8" s="376" t="s">
        <v>67</v>
      </c>
      <c r="AD8" s="377" t="s">
        <v>19</v>
      </c>
      <c r="AE8" s="376" t="s">
        <v>67</v>
      </c>
      <c r="AF8" s="377" t="s">
        <v>19</v>
      </c>
      <c r="AG8" s="376" t="s">
        <v>18</v>
      </c>
      <c r="AH8" s="377" t="s">
        <v>19</v>
      </c>
      <c r="AI8" s="377" t="s">
        <v>19</v>
      </c>
      <c r="AJ8" s="376" t="s">
        <v>20</v>
      </c>
      <c r="AK8" s="376" t="s">
        <v>67</v>
      </c>
      <c r="AL8" s="377" t="s">
        <v>19</v>
      </c>
      <c r="AM8" s="550" t="s">
        <v>68</v>
      </c>
      <c r="AN8" s="550"/>
      <c r="AO8" s="376" t="s">
        <v>67</v>
      </c>
      <c r="AP8" s="377" t="s">
        <v>19</v>
      </c>
      <c r="AQ8" s="376" t="s">
        <v>18</v>
      </c>
      <c r="AR8" s="377" t="s">
        <v>19</v>
      </c>
      <c r="AS8" s="407" t="s">
        <v>65</v>
      </c>
      <c r="AT8" s="377" t="s">
        <v>19</v>
      </c>
      <c r="AU8" s="377" t="s">
        <v>19</v>
      </c>
      <c r="AV8" s="376" t="s">
        <v>20</v>
      </c>
      <c r="AW8" s="376" t="s">
        <v>67</v>
      </c>
      <c r="AX8" s="377" t="s">
        <v>19</v>
      </c>
      <c r="AY8" s="550" t="s">
        <v>68</v>
      </c>
      <c r="AZ8" s="550"/>
      <c r="BA8" s="376" t="s">
        <v>67</v>
      </c>
      <c r="BB8" s="377" t="s">
        <v>19</v>
      </c>
      <c r="BC8" s="376" t="s">
        <v>20</v>
      </c>
      <c r="BD8" s="376" t="s">
        <v>6</v>
      </c>
    </row>
    <row r="9" spans="1:131" s="9" customFormat="1" ht="9" customHeight="1">
      <c r="A9" s="408">
        <v>1</v>
      </c>
      <c r="B9" s="357" t="s">
        <v>14</v>
      </c>
      <c r="C9" s="518" t="s">
        <v>256</v>
      </c>
      <c r="D9" s="455"/>
      <c r="E9" s="455"/>
      <c r="F9" s="455"/>
      <c r="G9" s="455"/>
      <c r="H9" s="455"/>
      <c r="I9" s="455"/>
      <c r="J9" s="455" t="s">
        <v>79</v>
      </c>
      <c r="K9" s="478"/>
      <c r="L9" s="458"/>
      <c r="M9" s="479" t="s">
        <v>141</v>
      </c>
      <c r="N9" s="480"/>
      <c r="O9" s="481" t="s">
        <v>256</v>
      </c>
      <c r="P9" s="482">
        <v>42005</v>
      </c>
      <c r="Q9" s="463" t="s">
        <v>40</v>
      </c>
      <c r="R9" s="358">
        <v>343</v>
      </c>
      <c r="S9" s="358">
        <v>73</v>
      </c>
      <c r="T9" s="358">
        <v>325</v>
      </c>
      <c r="U9" s="359">
        <v>630</v>
      </c>
      <c r="V9" s="359" t="s">
        <v>143</v>
      </c>
      <c r="W9" s="329" t="s">
        <v>143</v>
      </c>
      <c r="X9" s="454">
        <v>2739</v>
      </c>
      <c r="Y9" s="526">
        <f aca="true" t="shared" si="0" ref="Y9:Y40">AH9/X9</f>
        <v>178.10076670317633</v>
      </c>
      <c r="Z9" s="434">
        <v>1</v>
      </c>
      <c r="AA9" s="361">
        <v>1526054</v>
      </c>
      <c r="AB9" s="362">
        <v>138320</v>
      </c>
      <c r="AC9" s="361">
        <v>1963643</v>
      </c>
      <c r="AD9" s="362">
        <v>173467</v>
      </c>
      <c r="AE9" s="361">
        <v>1980242</v>
      </c>
      <c r="AF9" s="362">
        <v>176031</v>
      </c>
      <c r="AG9" s="378">
        <f aca="true" t="shared" si="1" ref="AG9:AG40">AA9+AC9+AE9</f>
        <v>5469939</v>
      </c>
      <c r="AH9" s="379">
        <f aca="true" t="shared" si="2" ref="AH9:AH40">AB9+AD9+AF9</f>
        <v>487818</v>
      </c>
      <c r="AI9" s="527">
        <f aca="true" t="shared" si="3" ref="AI9:AI40">AH9/U9</f>
        <v>774.3142857142857</v>
      </c>
      <c r="AJ9" s="528">
        <f aca="true" t="shared" si="4" ref="AJ9:AJ38">AG9/AH9</f>
        <v>11.213073318327737</v>
      </c>
      <c r="AK9" s="365"/>
      <c r="AL9" s="366"/>
      <c r="AM9" s="336"/>
      <c r="AN9" s="336"/>
      <c r="AO9" s="368"/>
      <c r="AP9" s="369"/>
      <c r="AQ9" s="382"/>
      <c r="AR9" s="383"/>
      <c r="AS9" s="370"/>
      <c r="AT9" s="370"/>
      <c r="AU9" s="363"/>
      <c r="AV9" s="364"/>
      <c r="AW9" s="361"/>
      <c r="AX9" s="362"/>
      <c r="AY9" s="336"/>
      <c r="AZ9" s="336"/>
      <c r="BA9" s="452">
        <v>7187919</v>
      </c>
      <c r="BB9" s="453">
        <v>642871</v>
      </c>
      <c r="BC9" s="533">
        <f aca="true" t="shared" si="5" ref="BC9:BC40">BA9/BB9</f>
        <v>11.180966321392628</v>
      </c>
      <c r="BD9" s="341">
        <v>42006</v>
      </c>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row>
    <row r="10" spans="1:131" s="9" customFormat="1" ht="9" customHeight="1">
      <c r="A10" s="409">
        <v>2</v>
      </c>
      <c r="B10" s="349"/>
      <c r="C10" s="519" t="s">
        <v>224</v>
      </c>
      <c r="D10" s="464"/>
      <c r="E10" s="464" t="s">
        <v>90</v>
      </c>
      <c r="F10" s="464"/>
      <c r="G10" s="464"/>
      <c r="H10" s="464"/>
      <c r="I10" s="464"/>
      <c r="J10" s="464"/>
      <c r="K10" s="478"/>
      <c r="L10" s="477"/>
      <c r="M10" s="473" t="s">
        <v>222</v>
      </c>
      <c r="N10" s="474" t="s">
        <v>114</v>
      </c>
      <c r="O10" s="475" t="s">
        <v>221</v>
      </c>
      <c r="P10" s="476">
        <v>41999</v>
      </c>
      <c r="Q10" s="470" t="s">
        <v>157</v>
      </c>
      <c r="R10" s="327">
        <v>272</v>
      </c>
      <c r="S10" s="327"/>
      <c r="T10" s="327"/>
      <c r="U10" s="328">
        <v>366</v>
      </c>
      <c r="V10" s="328">
        <v>440</v>
      </c>
      <c r="W10" s="329">
        <f>U10-V10</f>
        <v>-74</v>
      </c>
      <c r="X10" s="356">
        <v>2223</v>
      </c>
      <c r="Y10" s="526">
        <f t="shared" si="0"/>
        <v>99.01394511920827</v>
      </c>
      <c r="Z10" s="435">
        <v>2</v>
      </c>
      <c r="AA10" s="330">
        <v>900455.26</v>
      </c>
      <c r="AB10" s="331">
        <v>76912</v>
      </c>
      <c r="AC10" s="330">
        <v>993498.96</v>
      </c>
      <c r="AD10" s="331">
        <v>80345</v>
      </c>
      <c r="AE10" s="330">
        <v>743710.33</v>
      </c>
      <c r="AF10" s="331">
        <v>62851</v>
      </c>
      <c r="AG10" s="380">
        <f t="shared" si="1"/>
        <v>2637664.55</v>
      </c>
      <c r="AH10" s="381">
        <f t="shared" si="2"/>
        <v>220108</v>
      </c>
      <c r="AI10" s="529">
        <f t="shared" si="3"/>
        <v>601.3879781420765</v>
      </c>
      <c r="AJ10" s="530">
        <f t="shared" si="4"/>
        <v>11.983501508350445</v>
      </c>
      <c r="AK10" s="334">
        <v>3265349.76</v>
      </c>
      <c r="AL10" s="335">
        <v>281461</v>
      </c>
      <c r="AM10" s="336">
        <f aca="true" t="shared" si="6" ref="AM10:AN14">IF(AK10&lt;&gt;0,-(AK10-AG10)/AK10,"")</f>
        <v>-0.1922260266538798</v>
      </c>
      <c r="AN10" s="336">
        <f t="shared" si="6"/>
        <v>-0.21798046621023873</v>
      </c>
      <c r="AO10" s="337">
        <f aca="true" t="shared" si="7" ref="AO10:AP14">AQ10-AG10</f>
        <v>3124968.3</v>
      </c>
      <c r="AP10" s="338">
        <f t="shared" si="7"/>
        <v>292276</v>
      </c>
      <c r="AQ10" s="384">
        <v>5762632.85</v>
      </c>
      <c r="AR10" s="385">
        <v>512384</v>
      </c>
      <c r="AS10" s="339">
        <f>AH10*1/AR10</f>
        <v>0.4295762553085186</v>
      </c>
      <c r="AT10" s="339">
        <f>AP10*1/AR10</f>
        <v>0.5704237446914814</v>
      </c>
      <c r="AU10" s="332">
        <f>AR10/U10</f>
        <v>1399.9562841530055</v>
      </c>
      <c r="AV10" s="333">
        <f>AQ10/AR10</f>
        <v>11.246707254715213</v>
      </c>
      <c r="AW10" s="330">
        <v>5762632.85</v>
      </c>
      <c r="AX10" s="331">
        <v>512384</v>
      </c>
      <c r="AY10" s="336">
        <f aca="true" t="shared" si="8" ref="AY10:AZ14">IF(AW10&lt;&gt;0,-(AW10-AQ10)/AW10,"")</f>
        <v>0</v>
      </c>
      <c r="AZ10" s="336">
        <f t="shared" si="8"/>
        <v>0</v>
      </c>
      <c r="BA10" s="330">
        <v>8400297.4</v>
      </c>
      <c r="BB10" s="331">
        <v>732492</v>
      </c>
      <c r="BC10" s="534">
        <f t="shared" si="5"/>
        <v>11.468108047596425</v>
      </c>
      <c r="BD10" s="341">
        <v>42006</v>
      </c>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row>
    <row r="11" spans="1:131" s="9" customFormat="1" ht="9" customHeight="1">
      <c r="A11" s="483">
        <v>3</v>
      </c>
      <c r="B11" s="503"/>
      <c r="C11" s="520" t="s">
        <v>203</v>
      </c>
      <c r="D11" s="484"/>
      <c r="E11" s="484" t="s">
        <v>90</v>
      </c>
      <c r="F11" s="484">
        <v>3</v>
      </c>
      <c r="G11" s="484">
        <v>2</v>
      </c>
      <c r="H11" s="484" t="s">
        <v>3</v>
      </c>
      <c r="I11" s="484"/>
      <c r="J11" s="504"/>
      <c r="K11" s="505" t="s">
        <v>242</v>
      </c>
      <c r="L11" s="506" t="s">
        <v>98</v>
      </c>
      <c r="M11" s="507" t="s">
        <v>16</v>
      </c>
      <c r="N11" s="508"/>
      <c r="O11" s="509" t="s">
        <v>204</v>
      </c>
      <c r="P11" s="510">
        <v>41990</v>
      </c>
      <c r="Q11" s="485" t="s">
        <v>42</v>
      </c>
      <c r="R11" s="511">
        <v>343</v>
      </c>
      <c r="S11" s="511"/>
      <c r="T11" s="511"/>
      <c r="U11" s="498">
        <v>341</v>
      </c>
      <c r="V11" s="498">
        <v>454</v>
      </c>
      <c r="W11" s="486">
        <f>U11-V11</f>
        <v>-113</v>
      </c>
      <c r="X11" s="501">
        <v>1206</v>
      </c>
      <c r="Y11" s="526">
        <f t="shared" si="0"/>
        <v>113.68573797678275</v>
      </c>
      <c r="Z11" s="487">
        <v>3</v>
      </c>
      <c r="AA11" s="512">
        <v>661973</v>
      </c>
      <c r="AB11" s="513">
        <v>50801</v>
      </c>
      <c r="AC11" s="512">
        <v>641332</v>
      </c>
      <c r="AD11" s="513">
        <v>48461</v>
      </c>
      <c r="AE11" s="512">
        <v>491328</v>
      </c>
      <c r="AF11" s="513">
        <v>37843</v>
      </c>
      <c r="AG11" s="488">
        <f t="shared" si="1"/>
        <v>1794633</v>
      </c>
      <c r="AH11" s="489">
        <f t="shared" si="2"/>
        <v>137105</v>
      </c>
      <c r="AI11" s="531">
        <f t="shared" si="3"/>
        <v>402.0674486803519</v>
      </c>
      <c r="AJ11" s="532">
        <f t="shared" si="4"/>
        <v>13.089478866562123</v>
      </c>
      <c r="AK11" s="492">
        <v>2918942</v>
      </c>
      <c r="AL11" s="493">
        <v>227178</v>
      </c>
      <c r="AM11" s="494">
        <f t="shared" si="6"/>
        <v>-0.3851768894345965</v>
      </c>
      <c r="AN11" s="494">
        <f t="shared" si="6"/>
        <v>-0.3964864555546752</v>
      </c>
      <c r="AO11" s="495">
        <f t="shared" si="7"/>
        <v>2923286</v>
      </c>
      <c r="AP11" s="496">
        <f t="shared" si="7"/>
        <v>241134</v>
      </c>
      <c r="AQ11" s="514">
        <v>4717919</v>
      </c>
      <c r="AR11" s="515">
        <v>378239</v>
      </c>
      <c r="AS11" s="497">
        <f>AH11*1/AR11</f>
        <v>0.36248245157162534</v>
      </c>
      <c r="AT11" s="497">
        <f>AP11*1/AR11</f>
        <v>0.6375175484283746</v>
      </c>
      <c r="AU11" s="490">
        <f>AR11/U11</f>
        <v>1109.2052785923754</v>
      </c>
      <c r="AV11" s="491">
        <f>AQ11/AR11</f>
        <v>12.473380587406375</v>
      </c>
      <c r="AW11" s="516">
        <v>4717919</v>
      </c>
      <c r="AX11" s="517">
        <v>378239</v>
      </c>
      <c r="AY11" s="494">
        <f t="shared" si="8"/>
        <v>0</v>
      </c>
      <c r="AZ11" s="494">
        <f t="shared" si="8"/>
        <v>0</v>
      </c>
      <c r="BA11" s="516">
        <v>17281746</v>
      </c>
      <c r="BB11" s="517">
        <v>1419132</v>
      </c>
      <c r="BC11" s="535">
        <f t="shared" si="5"/>
        <v>12.177687487844683</v>
      </c>
      <c r="BD11" s="341">
        <v>42006</v>
      </c>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row>
    <row r="12" spans="1:131" s="9" customFormat="1" ht="9" customHeight="1">
      <c r="A12" s="408">
        <v>4</v>
      </c>
      <c r="B12" s="438"/>
      <c r="C12" s="521" t="s">
        <v>218</v>
      </c>
      <c r="D12" s="455"/>
      <c r="E12" s="455"/>
      <c r="F12" s="455"/>
      <c r="G12" s="455"/>
      <c r="H12" s="455"/>
      <c r="I12" s="455"/>
      <c r="J12" s="456" t="s">
        <v>79</v>
      </c>
      <c r="K12" s="457"/>
      <c r="L12" s="458"/>
      <c r="M12" s="459" t="s">
        <v>219</v>
      </c>
      <c r="N12" s="460"/>
      <c r="O12" s="461" t="s">
        <v>218</v>
      </c>
      <c r="P12" s="462">
        <v>41999</v>
      </c>
      <c r="Q12" s="463" t="s">
        <v>42</v>
      </c>
      <c r="R12" s="444">
        <v>147</v>
      </c>
      <c r="S12" s="444">
        <v>50</v>
      </c>
      <c r="T12" s="444">
        <v>159</v>
      </c>
      <c r="U12" s="445">
        <v>159</v>
      </c>
      <c r="V12" s="445">
        <v>157</v>
      </c>
      <c r="W12" s="360">
        <f>U12-V12</f>
        <v>2</v>
      </c>
      <c r="X12" s="454">
        <v>899</v>
      </c>
      <c r="Y12" s="526">
        <f t="shared" si="0"/>
        <v>150.65183537263627</v>
      </c>
      <c r="Z12" s="434">
        <v>2</v>
      </c>
      <c r="AA12" s="446">
        <v>485896</v>
      </c>
      <c r="AB12" s="447">
        <v>43387</v>
      </c>
      <c r="AC12" s="446">
        <v>520187</v>
      </c>
      <c r="AD12" s="447">
        <v>45604</v>
      </c>
      <c r="AE12" s="446">
        <v>531939</v>
      </c>
      <c r="AF12" s="447">
        <v>46445</v>
      </c>
      <c r="AG12" s="378">
        <f t="shared" si="1"/>
        <v>1538022</v>
      </c>
      <c r="AH12" s="379">
        <f t="shared" si="2"/>
        <v>135436</v>
      </c>
      <c r="AI12" s="527">
        <f t="shared" si="3"/>
        <v>851.7987421383648</v>
      </c>
      <c r="AJ12" s="528">
        <f t="shared" si="4"/>
        <v>11.356079624324405</v>
      </c>
      <c r="AK12" s="365">
        <v>1357434</v>
      </c>
      <c r="AL12" s="366">
        <v>119837</v>
      </c>
      <c r="AM12" s="336">
        <f t="shared" si="6"/>
        <v>0.13303630231746075</v>
      </c>
      <c r="AN12" s="336">
        <f t="shared" si="6"/>
        <v>0.1301684788504385</v>
      </c>
      <c r="AO12" s="368">
        <f t="shared" si="7"/>
        <v>1024877</v>
      </c>
      <c r="AP12" s="369">
        <f t="shared" si="7"/>
        <v>101119</v>
      </c>
      <c r="AQ12" s="448">
        <v>2562899</v>
      </c>
      <c r="AR12" s="449">
        <v>236555</v>
      </c>
      <c r="AS12" s="370">
        <f>AH12*1/AR12</f>
        <v>0.572534928452157</v>
      </c>
      <c r="AT12" s="370">
        <f>AP12*1/AR12</f>
        <v>0.427465071547843</v>
      </c>
      <c r="AU12" s="363">
        <f>AR12/U12</f>
        <v>1487.7672955974842</v>
      </c>
      <c r="AV12" s="364">
        <f>AQ12/AR12</f>
        <v>10.834262645050833</v>
      </c>
      <c r="AW12" s="450">
        <v>2562899</v>
      </c>
      <c r="AX12" s="451">
        <v>236555</v>
      </c>
      <c r="AY12" s="367">
        <f t="shared" si="8"/>
        <v>0</v>
      </c>
      <c r="AZ12" s="367">
        <f t="shared" si="8"/>
        <v>0</v>
      </c>
      <c r="BA12" s="450">
        <v>4102262</v>
      </c>
      <c r="BB12" s="451">
        <v>372221</v>
      </c>
      <c r="BC12" s="533">
        <f t="shared" si="5"/>
        <v>11.02103857654458</v>
      </c>
      <c r="BD12" s="371">
        <v>42006</v>
      </c>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row>
    <row r="13" spans="1:131" s="9" customFormat="1" ht="9" customHeight="1">
      <c r="A13" s="409">
        <v>5</v>
      </c>
      <c r="B13" s="349"/>
      <c r="C13" s="519" t="s">
        <v>189</v>
      </c>
      <c r="D13" s="464"/>
      <c r="E13" s="464"/>
      <c r="F13" s="464"/>
      <c r="G13" s="464"/>
      <c r="H13" s="464" t="s">
        <v>3</v>
      </c>
      <c r="I13" s="464"/>
      <c r="J13" s="464" t="s">
        <v>79</v>
      </c>
      <c r="K13" s="478"/>
      <c r="L13" s="477"/>
      <c r="M13" s="473" t="s">
        <v>112</v>
      </c>
      <c r="N13" s="474"/>
      <c r="O13" s="475" t="s">
        <v>189</v>
      </c>
      <c r="P13" s="476">
        <v>41978</v>
      </c>
      <c r="Q13" s="470" t="s">
        <v>157</v>
      </c>
      <c r="R13" s="327">
        <v>290</v>
      </c>
      <c r="S13" s="327">
        <v>61</v>
      </c>
      <c r="T13" s="327">
        <v>228</v>
      </c>
      <c r="U13" s="328">
        <v>232</v>
      </c>
      <c r="V13" s="328">
        <v>299</v>
      </c>
      <c r="W13" s="329">
        <f>U13-V13</f>
        <v>-67</v>
      </c>
      <c r="X13" s="356">
        <v>1128</v>
      </c>
      <c r="Y13" s="526">
        <f t="shared" si="0"/>
        <v>64.5354609929078</v>
      </c>
      <c r="Z13" s="435">
        <v>5</v>
      </c>
      <c r="AA13" s="330">
        <v>277038.2</v>
      </c>
      <c r="AB13" s="331">
        <v>24468</v>
      </c>
      <c r="AC13" s="330">
        <v>259500.42</v>
      </c>
      <c r="AD13" s="331">
        <v>23733</v>
      </c>
      <c r="AE13" s="330">
        <v>268934.34</v>
      </c>
      <c r="AF13" s="331">
        <v>24595</v>
      </c>
      <c r="AG13" s="378">
        <f t="shared" si="1"/>
        <v>805472.96</v>
      </c>
      <c r="AH13" s="379">
        <f t="shared" si="2"/>
        <v>72796</v>
      </c>
      <c r="AI13" s="529">
        <f t="shared" si="3"/>
        <v>313.7758620689655</v>
      </c>
      <c r="AJ13" s="530">
        <f t="shared" si="4"/>
        <v>11.06479696686631</v>
      </c>
      <c r="AK13" s="334">
        <v>1057160.98</v>
      </c>
      <c r="AL13" s="335">
        <v>98527</v>
      </c>
      <c r="AM13" s="336">
        <f t="shared" si="6"/>
        <v>-0.23807918071285608</v>
      </c>
      <c r="AN13" s="336">
        <f t="shared" si="6"/>
        <v>-0.2611568402569854</v>
      </c>
      <c r="AO13" s="337">
        <f t="shared" si="7"/>
        <v>1094047.1500000001</v>
      </c>
      <c r="AP13" s="338">
        <f t="shared" si="7"/>
        <v>108799</v>
      </c>
      <c r="AQ13" s="384">
        <v>1899520.11</v>
      </c>
      <c r="AR13" s="385">
        <v>181595</v>
      </c>
      <c r="AS13" s="339">
        <f>AH13*1/AR13</f>
        <v>0.4008700680084804</v>
      </c>
      <c r="AT13" s="339">
        <f>AP13*1/AR13</f>
        <v>0.5991299319915195</v>
      </c>
      <c r="AU13" s="332">
        <f>AR13/U13</f>
        <v>782.7370689655172</v>
      </c>
      <c r="AV13" s="333">
        <f>AQ13/AR13</f>
        <v>10.46020050111512</v>
      </c>
      <c r="AW13" s="330">
        <v>1899520.11</v>
      </c>
      <c r="AX13" s="331">
        <v>181595</v>
      </c>
      <c r="AY13" s="336">
        <f t="shared" si="8"/>
        <v>0</v>
      </c>
      <c r="AZ13" s="336">
        <f t="shared" si="8"/>
        <v>0</v>
      </c>
      <c r="BA13" s="330">
        <v>15911331.260000002</v>
      </c>
      <c r="BB13" s="331">
        <v>1534411</v>
      </c>
      <c r="BC13" s="534">
        <f t="shared" si="5"/>
        <v>10.36966709701638</v>
      </c>
      <c r="BD13" s="341">
        <v>42006</v>
      </c>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row>
    <row r="14" spans="1:131" s="9" customFormat="1" ht="9" customHeight="1">
      <c r="A14" s="409">
        <v>6</v>
      </c>
      <c r="B14" s="349"/>
      <c r="C14" s="519" t="s">
        <v>225</v>
      </c>
      <c r="D14" s="464"/>
      <c r="E14" s="464" t="s">
        <v>90</v>
      </c>
      <c r="F14" s="464">
        <v>3</v>
      </c>
      <c r="G14" s="464"/>
      <c r="H14" s="464"/>
      <c r="I14" s="464" t="s">
        <v>80</v>
      </c>
      <c r="J14" s="464"/>
      <c r="K14" s="478"/>
      <c r="L14" s="477"/>
      <c r="M14" s="473" t="s">
        <v>223</v>
      </c>
      <c r="N14" s="474" t="s">
        <v>78</v>
      </c>
      <c r="O14" s="475" t="s">
        <v>220</v>
      </c>
      <c r="P14" s="476">
        <v>41999</v>
      </c>
      <c r="Q14" s="470" t="s">
        <v>157</v>
      </c>
      <c r="R14" s="327">
        <v>148</v>
      </c>
      <c r="S14" s="327">
        <v>39</v>
      </c>
      <c r="T14" s="327">
        <v>150</v>
      </c>
      <c r="U14" s="328">
        <v>153</v>
      </c>
      <c r="V14" s="328">
        <v>148</v>
      </c>
      <c r="W14" s="329">
        <f>U14-V14</f>
        <v>5</v>
      </c>
      <c r="X14" s="356">
        <v>542</v>
      </c>
      <c r="Y14" s="526">
        <f t="shared" si="0"/>
        <v>102.68265682656826</v>
      </c>
      <c r="Z14" s="435">
        <v>2</v>
      </c>
      <c r="AA14" s="330">
        <v>234157.54</v>
      </c>
      <c r="AB14" s="331">
        <v>19360</v>
      </c>
      <c r="AC14" s="330">
        <v>240726.09</v>
      </c>
      <c r="AD14" s="331">
        <v>18436</v>
      </c>
      <c r="AE14" s="330">
        <v>219833.05</v>
      </c>
      <c r="AF14" s="331">
        <v>17858</v>
      </c>
      <c r="AG14" s="378">
        <f t="shared" si="1"/>
        <v>694716.6799999999</v>
      </c>
      <c r="AH14" s="379">
        <f t="shared" si="2"/>
        <v>55654</v>
      </c>
      <c r="AI14" s="529">
        <f t="shared" si="3"/>
        <v>363.7516339869281</v>
      </c>
      <c r="AJ14" s="530">
        <f t="shared" si="4"/>
        <v>12.482780752506557</v>
      </c>
      <c r="AK14" s="334">
        <v>659438.28</v>
      </c>
      <c r="AL14" s="335">
        <v>54562</v>
      </c>
      <c r="AM14" s="336">
        <f t="shared" si="6"/>
        <v>0.053497652577887814</v>
      </c>
      <c r="AN14" s="336">
        <f t="shared" si="6"/>
        <v>0.02001392910817052</v>
      </c>
      <c r="AO14" s="337">
        <f t="shared" si="7"/>
        <v>320338.16000000003</v>
      </c>
      <c r="AP14" s="338">
        <f t="shared" si="7"/>
        <v>30273</v>
      </c>
      <c r="AQ14" s="384">
        <v>1015054.84</v>
      </c>
      <c r="AR14" s="385">
        <v>85927</v>
      </c>
      <c r="AS14" s="339">
        <f>AH14*1/AR14</f>
        <v>0.6476893176766325</v>
      </c>
      <c r="AT14" s="339">
        <f>AP14*1/AR14</f>
        <v>0.3523106823233675</v>
      </c>
      <c r="AU14" s="332">
        <f>AR14/U14</f>
        <v>561.6143790849674</v>
      </c>
      <c r="AV14" s="333">
        <f>AQ14/AR14</f>
        <v>11.812990561755909</v>
      </c>
      <c r="AW14" s="330">
        <v>1015054.84</v>
      </c>
      <c r="AX14" s="331">
        <v>85927</v>
      </c>
      <c r="AY14" s="336">
        <f t="shared" si="8"/>
        <v>0</v>
      </c>
      <c r="AZ14" s="336">
        <f t="shared" si="8"/>
        <v>0</v>
      </c>
      <c r="BA14" s="330">
        <v>1709771.52</v>
      </c>
      <c r="BB14" s="331">
        <v>141581</v>
      </c>
      <c r="BC14" s="534">
        <f t="shared" si="5"/>
        <v>12.07627803165679</v>
      </c>
      <c r="BD14" s="341">
        <v>42006</v>
      </c>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row>
    <row r="15" spans="1:131" s="9" customFormat="1" ht="9" customHeight="1">
      <c r="A15" s="409">
        <v>7</v>
      </c>
      <c r="B15" s="326" t="s">
        <v>14</v>
      </c>
      <c r="C15" s="522" t="s">
        <v>259</v>
      </c>
      <c r="D15" s="464"/>
      <c r="E15" s="464" t="s">
        <v>90</v>
      </c>
      <c r="F15" s="464"/>
      <c r="G15" s="464"/>
      <c r="H15" s="464" t="s">
        <v>3</v>
      </c>
      <c r="I15" s="464"/>
      <c r="J15" s="471"/>
      <c r="K15" s="457" t="s">
        <v>242</v>
      </c>
      <c r="L15" s="472" t="s">
        <v>89</v>
      </c>
      <c r="M15" s="466" t="s">
        <v>261</v>
      </c>
      <c r="N15" s="467" t="s">
        <v>123</v>
      </c>
      <c r="O15" s="468" t="s">
        <v>260</v>
      </c>
      <c r="P15" s="469"/>
      <c r="Q15" s="470" t="s">
        <v>123</v>
      </c>
      <c r="R15" s="343">
        <v>117</v>
      </c>
      <c r="S15" s="343"/>
      <c r="T15" s="343"/>
      <c r="U15" s="344">
        <v>117</v>
      </c>
      <c r="V15" s="344" t="s">
        <v>143</v>
      </c>
      <c r="W15" s="329" t="s">
        <v>143</v>
      </c>
      <c r="X15" s="356">
        <v>658</v>
      </c>
      <c r="Y15" s="526">
        <f t="shared" si="0"/>
        <v>73.98176291793312</v>
      </c>
      <c r="Z15" s="435">
        <v>1</v>
      </c>
      <c r="AA15" s="345">
        <v>215135.5</v>
      </c>
      <c r="AB15" s="346">
        <v>17203</v>
      </c>
      <c r="AC15" s="345">
        <v>223703.9</v>
      </c>
      <c r="AD15" s="346">
        <v>17651</v>
      </c>
      <c r="AE15" s="345">
        <v>170467</v>
      </c>
      <c r="AF15" s="346">
        <v>13826</v>
      </c>
      <c r="AG15" s="378">
        <f t="shared" si="1"/>
        <v>609306.4</v>
      </c>
      <c r="AH15" s="379">
        <f t="shared" si="2"/>
        <v>48680</v>
      </c>
      <c r="AI15" s="529">
        <f t="shared" si="3"/>
        <v>416.0683760683761</v>
      </c>
      <c r="AJ15" s="530">
        <f t="shared" si="4"/>
        <v>12.516565324568612</v>
      </c>
      <c r="AK15" s="334"/>
      <c r="AL15" s="335"/>
      <c r="AM15" s="336"/>
      <c r="AN15" s="336"/>
      <c r="AO15" s="337"/>
      <c r="AP15" s="338"/>
      <c r="AQ15" s="386"/>
      <c r="AR15" s="387"/>
      <c r="AS15" s="339"/>
      <c r="AT15" s="339"/>
      <c r="AU15" s="332"/>
      <c r="AV15" s="333"/>
      <c r="AW15" s="347"/>
      <c r="AX15" s="348"/>
      <c r="AY15" s="336"/>
      <c r="AZ15" s="336"/>
      <c r="BA15" s="347">
        <v>609306.4</v>
      </c>
      <c r="BB15" s="348">
        <v>48680</v>
      </c>
      <c r="BC15" s="534">
        <f t="shared" si="5"/>
        <v>12.516565324568612</v>
      </c>
      <c r="BD15" s="341">
        <v>42006</v>
      </c>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row>
    <row r="16" spans="1:131" s="9" customFormat="1" ht="9" customHeight="1">
      <c r="A16" s="409">
        <v>8</v>
      </c>
      <c r="B16" s="349"/>
      <c r="C16" s="522" t="s">
        <v>185</v>
      </c>
      <c r="D16" s="464"/>
      <c r="E16" s="464"/>
      <c r="F16" s="464"/>
      <c r="G16" s="464"/>
      <c r="H16" s="464"/>
      <c r="I16" s="464"/>
      <c r="J16" s="471" t="s">
        <v>79</v>
      </c>
      <c r="K16" s="457"/>
      <c r="L16" s="472"/>
      <c r="M16" s="466" t="s">
        <v>186</v>
      </c>
      <c r="N16" s="467"/>
      <c r="O16" s="468" t="s">
        <v>185</v>
      </c>
      <c r="P16" s="469">
        <v>41971</v>
      </c>
      <c r="Q16" s="470" t="s">
        <v>42</v>
      </c>
      <c r="R16" s="343">
        <v>273</v>
      </c>
      <c r="S16" s="343">
        <v>44</v>
      </c>
      <c r="T16" s="343">
        <v>111</v>
      </c>
      <c r="U16" s="344">
        <v>141</v>
      </c>
      <c r="V16" s="344">
        <v>237</v>
      </c>
      <c r="W16" s="329">
        <f>U16-V16</f>
        <v>-96</v>
      </c>
      <c r="X16" s="356">
        <v>506</v>
      </c>
      <c r="Y16" s="526">
        <f t="shared" si="0"/>
        <v>64.83794466403162</v>
      </c>
      <c r="Z16" s="435">
        <v>6</v>
      </c>
      <c r="AA16" s="345">
        <v>121164</v>
      </c>
      <c r="AB16" s="346">
        <v>10971</v>
      </c>
      <c r="AC16" s="345">
        <v>131115</v>
      </c>
      <c r="AD16" s="346">
        <v>11847</v>
      </c>
      <c r="AE16" s="345">
        <v>111022</v>
      </c>
      <c r="AF16" s="346">
        <v>9990</v>
      </c>
      <c r="AG16" s="378">
        <f t="shared" si="1"/>
        <v>363301</v>
      </c>
      <c r="AH16" s="379">
        <f t="shared" si="2"/>
        <v>32808</v>
      </c>
      <c r="AI16" s="529">
        <f t="shared" si="3"/>
        <v>232.68085106382978</v>
      </c>
      <c r="AJ16" s="530">
        <f t="shared" si="4"/>
        <v>11.073549134357474</v>
      </c>
      <c r="AK16" s="334">
        <v>690590</v>
      </c>
      <c r="AL16" s="335">
        <v>63902</v>
      </c>
      <c r="AM16" s="336">
        <f>IF(AK16&lt;&gt;0,-(AK16-AG16)/AK16,"")</f>
        <v>-0.47392664243617777</v>
      </c>
      <c r="AN16" s="336">
        <f>IF(AL16&lt;&gt;0,-(AL16-AH16)/AL16,"")</f>
        <v>-0.4865888391599637</v>
      </c>
      <c r="AO16" s="337">
        <f>AQ16-AG16</f>
        <v>804622</v>
      </c>
      <c r="AP16" s="338">
        <f>AR16-AH16</f>
        <v>78785</v>
      </c>
      <c r="AQ16" s="386">
        <v>1167923</v>
      </c>
      <c r="AR16" s="387">
        <v>111593</v>
      </c>
      <c r="AS16" s="339">
        <f>AH16*1/AR16</f>
        <v>0.29399693529164017</v>
      </c>
      <c r="AT16" s="339">
        <f>AP16*1/AR16</f>
        <v>0.7060030647083598</v>
      </c>
      <c r="AU16" s="332">
        <f>AR16/U16</f>
        <v>791.4397163120567</v>
      </c>
      <c r="AV16" s="333">
        <f>AQ16/AR16</f>
        <v>10.465916320916186</v>
      </c>
      <c r="AW16" s="347">
        <v>1167923</v>
      </c>
      <c r="AX16" s="348">
        <v>111593</v>
      </c>
      <c r="AY16" s="336">
        <f>IF(AW16&lt;&gt;0,-(AW16-AQ16)/AW16,"")</f>
        <v>0</v>
      </c>
      <c r="AZ16" s="336">
        <f>IF(AX16&lt;&gt;0,-(AX16-AR16)/AX16,"")</f>
        <v>0</v>
      </c>
      <c r="BA16" s="347">
        <v>12604813</v>
      </c>
      <c r="BB16" s="348">
        <v>1214555</v>
      </c>
      <c r="BC16" s="534">
        <f t="shared" si="5"/>
        <v>10.378132731741255</v>
      </c>
      <c r="BD16" s="341">
        <v>42006</v>
      </c>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row>
    <row r="17" spans="1:131" s="9" customFormat="1" ht="9" customHeight="1">
      <c r="A17" s="409">
        <v>9</v>
      </c>
      <c r="B17" s="326" t="s">
        <v>14</v>
      </c>
      <c r="C17" s="519" t="s">
        <v>257</v>
      </c>
      <c r="D17" s="464"/>
      <c r="E17" s="464"/>
      <c r="F17" s="464"/>
      <c r="G17" s="464"/>
      <c r="H17" s="464"/>
      <c r="I17" s="464"/>
      <c r="J17" s="464"/>
      <c r="K17" s="478"/>
      <c r="L17" s="472"/>
      <c r="M17" s="473" t="s">
        <v>258</v>
      </c>
      <c r="N17" s="474" t="s">
        <v>105</v>
      </c>
      <c r="O17" s="475" t="s">
        <v>268</v>
      </c>
      <c r="P17" s="476">
        <v>42006</v>
      </c>
      <c r="Q17" s="470" t="s">
        <v>40</v>
      </c>
      <c r="R17" s="327">
        <v>30</v>
      </c>
      <c r="S17" s="327">
        <v>5</v>
      </c>
      <c r="T17" s="327">
        <v>30</v>
      </c>
      <c r="U17" s="328">
        <v>30</v>
      </c>
      <c r="V17" s="328" t="s">
        <v>143</v>
      </c>
      <c r="W17" s="329" t="s">
        <v>143</v>
      </c>
      <c r="X17" s="356">
        <v>190</v>
      </c>
      <c r="Y17" s="526">
        <f t="shared" si="0"/>
        <v>78.29473684210527</v>
      </c>
      <c r="Z17" s="435">
        <v>1</v>
      </c>
      <c r="AA17" s="330">
        <v>75497</v>
      </c>
      <c r="AB17" s="331">
        <v>4897</v>
      </c>
      <c r="AC17" s="330">
        <v>89905</v>
      </c>
      <c r="AD17" s="331">
        <v>5547</v>
      </c>
      <c r="AE17" s="330">
        <v>70565</v>
      </c>
      <c r="AF17" s="331">
        <v>4432</v>
      </c>
      <c r="AG17" s="378">
        <f t="shared" si="1"/>
        <v>235967</v>
      </c>
      <c r="AH17" s="379">
        <f t="shared" si="2"/>
        <v>14876</v>
      </c>
      <c r="AI17" s="529">
        <f t="shared" si="3"/>
        <v>495.8666666666667</v>
      </c>
      <c r="AJ17" s="530">
        <f t="shared" si="4"/>
        <v>15.862261360580801</v>
      </c>
      <c r="AK17" s="334"/>
      <c r="AL17" s="335"/>
      <c r="AM17" s="336"/>
      <c r="AN17" s="336"/>
      <c r="AO17" s="337"/>
      <c r="AP17" s="338"/>
      <c r="AQ17" s="384"/>
      <c r="AR17" s="385"/>
      <c r="AS17" s="339"/>
      <c r="AT17" s="339"/>
      <c r="AU17" s="332"/>
      <c r="AV17" s="333"/>
      <c r="AW17" s="330"/>
      <c r="AX17" s="331"/>
      <c r="AY17" s="336"/>
      <c r="AZ17" s="336"/>
      <c r="BA17" s="350">
        <v>235966</v>
      </c>
      <c r="BB17" s="351">
        <v>14876</v>
      </c>
      <c r="BC17" s="534">
        <f t="shared" si="5"/>
        <v>15.862194138209196</v>
      </c>
      <c r="BD17" s="341">
        <v>42006</v>
      </c>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row>
    <row r="18" spans="1:131" s="9" customFormat="1" ht="9" customHeight="1">
      <c r="A18" s="409">
        <v>10</v>
      </c>
      <c r="B18" s="349"/>
      <c r="C18" s="522" t="s">
        <v>173</v>
      </c>
      <c r="D18" s="464"/>
      <c r="E18" s="464"/>
      <c r="F18" s="464">
        <v>3</v>
      </c>
      <c r="G18" s="464"/>
      <c r="H18" s="464"/>
      <c r="I18" s="464"/>
      <c r="J18" s="471"/>
      <c r="K18" s="457" t="s">
        <v>242</v>
      </c>
      <c r="L18" s="472" t="s">
        <v>98</v>
      </c>
      <c r="M18" s="466" t="s">
        <v>8</v>
      </c>
      <c r="N18" s="467" t="s">
        <v>42</v>
      </c>
      <c r="O18" s="468" t="s">
        <v>172</v>
      </c>
      <c r="P18" s="469">
        <v>41950</v>
      </c>
      <c r="Q18" s="470" t="s">
        <v>42</v>
      </c>
      <c r="R18" s="343">
        <v>125</v>
      </c>
      <c r="S18" s="343">
        <v>2</v>
      </c>
      <c r="T18" s="343">
        <v>19</v>
      </c>
      <c r="U18" s="344">
        <v>20</v>
      </c>
      <c r="V18" s="344">
        <v>34</v>
      </c>
      <c r="W18" s="329">
        <f>U18-V18</f>
        <v>-14</v>
      </c>
      <c r="X18" s="356">
        <v>71</v>
      </c>
      <c r="Y18" s="526">
        <f t="shared" si="0"/>
        <v>105.88732394366197</v>
      </c>
      <c r="Z18" s="435">
        <v>9</v>
      </c>
      <c r="AA18" s="345">
        <v>48628</v>
      </c>
      <c r="AB18" s="346">
        <v>3006</v>
      </c>
      <c r="AC18" s="345">
        <v>47194</v>
      </c>
      <c r="AD18" s="346">
        <v>2845</v>
      </c>
      <c r="AE18" s="345">
        <v>27080</v>
      </c>
      <c r="AF18" s="346">
        <v>1667</v>
      </c>
      <c r="AG18" s="378">
        <f t="shared" si="1"/>
        <v>122902</v>
      </c>
      <c r="AH18" s="379">
        <f t="shared" si="2"/>
        <v>7518</v>
      </c>
      <c r="AI18" s="529">
        <f t="shared" si="3"/>
        <v>375.9</v>
      </c>
      <c r="AJ18" s="530">
        <f t="shared" si="4"/>
        <v>16.347698856078743</v>
      </c>
      <c r="AK18" s="334">
        <v>159937</v>
      </c>
      <c r="AL18" s="335">
        <v>10531</v>
      </c>
      <c r="AM18" s="336">
        <f>IF(AK18&lt;&gt;0,-(AK18-AG18)/AK18,"")</f>
        <v>-0.23155992672114645</v>
      </c>
      <c r="AN18" s="336">
        <f>IF(AL18&lt;&gt;0,-(AL18-AH18)/AL18,"")</f>
        <v>-0.28610768208147375</v>
      </c>
      <c r="AO18" s="337">
        <f>AQ18-AG18</f>
        <v>158723</v>
      </c>
      <c r="AP18" s="338">
        <f>AR18-AH18</f>
        <v>11485</v>
      </c>
      <c r="AQ18" s="386">
        <v>281625</v>
      </c>
      <c r="AR18" s="387">
        <v>19003</v>
      </c>
      <c r="AS18" s="339">
        <f>AH18*1/AR18</f>
        <v>0.39562174393516814</v>
      </c>
      <c r="AT18" s="339">
        <f>AP18*1/AR18</f>
        <v>0.6043782560648319</v>
      </c>
      <c r="AU18" s="332">
        <f>AR18/U18</f>
        <v>950.15</v>
      </c>
      <c r="AV18" s="333">
        <f>AQ18/AR18</f>
        <v>14.820028416565805</v>
      </c>
      <c r="AW18" s="347">
        <v>281625</v>
      </c>
      <c r="AX18" s="348">
        <v>19003</v>
      </c>
      <c r="AY18" s="336">
        <f>IF(AW18&lt;&gt;0,-(AW18-AQ18)/AW18,"")</f>
        <v>0</v>
      </c>
      <c r="AZ18" s="336">
        <f>IF(AX18&lt;&gt;0,-(AX18-AR18)/AX18,"")</f>
        <v>0</v>
      </c>
      <c r="BA18" s="347">
        <v>9743653</v>
      </c>
      <c r="BB18" s="348">
        <v>724888</v>
      </c>
      <c r="BC18" s="534">
        <f t="shared" si="5"/>
        <v>13.441597874430256</v>
      </c>
      <c r="BD18" s="341">
        <v>42006</v>
      </c>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row>
    <row r="19" spans="1:131" s="9" customFormat="1" ht="9" customHeight="1">
      <c r="A19" s="409">
        <v>11</v>
      </c>
      <c r="B19" s="342"/>
      <c r="C19" s="522" t="s">
        <v>183</v>
      </c>
      <c r="D19" s="464"/>
      <c r="E19" s="464" t="s">
        <v>90</v>
      </c>
      <c r="F19" s="464">
        <v>3</v>
      </c>
      <c r="G19" s="464">
        <v>2</v>
      </c>
      <c r="H19" s="464"/>
      <c r="I19" s="464" t="s">
        <v>80</v>
      </c>
      <c r="J19" s="464"/>
      <c r="K19" s="457" t="s">
        <v>242</v>
      </c>
      <c r="L19" s="465" t="s">
        <v>89</v>
      </c>
      <c r="M19" s="466" t="s">
        <v>13</v>
      </c>
      <c r="N19" s="467" t="s">
        <v>123</v>
      </c>
      <c r="O19" s="468" t="s">
        <v>184</v>
      </c>
      <c r="P19" s="469">
        <v>41971</v>
      </c>
      <c r="Q19" s="470" t="s">
        <v>123</v>
      </c>
      <c r="R19" s="343">
        <v>217</v>
      </c>
      <c r="S19" s="343"/>
      <c r="T19" s="343"/>
      <c r="U19" s="344">
        <v>62</v>
      </c>
      <c r="V19" s="344">
        <v>154</v>
      </c>
      <c r="W19" s="329">
        <f>U19-V19</f>
        <v>-92</v>
      </c>
      <c r="X19" s="356">
        <v>143</v>
      </c>
      <c r="Y19" s="526">
        <f t="shared" si="0"/>
        <v>58.34965034965035</v>
      </c>
      <c r="Z19" s="435">
        <v>6</v>
      </c>
      <c r="AA19" s="345">
        <v>39310</v>
      </c>
      <c r="AB19" s="346">
        <v>2849</v>
      </c>
      <c r="AC19" s="345">
        <v>34480</v>
      </c>
      <c r="AD19" s="346">
        <v>2659</v>
      </c>
      <c r="AE19" s="345">
        <v>34890.5</v>
      </c>
      <c r="AF19" s="346">
        <v>2836</v>
      </c>
      <c r="AG19" s="378">
        <f t="shared" si="1"/>
        <v>108680.5</v>
      </c>
      <c r="AH19" s="379">
        <f t="shared" si="2"/>
        <v>8344</v>
      </c>
      <c r="AI19" s="529">
        <f t="shared" si="3"/>
        <v>134.58064516129033</v>
      </c>
      <c r="AJ19" s="530">
        <f t="shared" si="4"/>
        <v>13.024988015340364</v>
      </c>
      <c r="AK19" s="334">
        <v>260844</v>
      </c>
      <c r="AL19" s="335">
        <v>20992</v>
      </c>
      <c r="AM19" s="336">
        <f>IF(AK19&lt;&gt;0,-(AK19-AG19)/AK19,"")</f>
        <v>-0.5833505850239991</v>
      </c>
      <c r="AN19" s="336">
        <f>IF(AL19&lt;&gt;0,-(AL19-AH19)/AL19,"")</f>
        <v>-0.602515243902439</v>
      </c>
      <c r="AO19" s="337">
        <f>AQ19-AG19</f>
        <v>245543.21999999997</v>
      </c>
      <c r="AP19" s="338">
        <f>AR19-AH19</f>
        <v>21415</v>
      </c>
      <c r="AQ19" s="441">
        <v>354223.72</v>
      </c>
      <c r="AR19" s="442">
        <v>29759</v>
      </c>
      <c r="AS19" s="339">
        <f>AH19*1/AR19</f>
        <v>0.28038576565072754</v>
      </c>
      <c r="AT19" s="339">
        <f>AP19*1/AR19</f>
        <v>0.7196142343492725</v>
      </c>
      <c r="AU19" s="332">
        <f>AR19/U19</f>
        <v>479.98387096774195</v>
      </c>
      <c r="AV19" s="333">
        <f>AQ19/AR19</f>
        <v>11.903078732484289</v>
      </c>
      <c r="AW19" s="347">
        <v>354223.72</v>
      </c>
      <c r="AX19" s="348">
        <v>29759</v>
      </c>
      <c r="AY19" s="336">
        <f>IF(AW19&lt;&gt;0,-(AW19-AQ19)/AW19,"")</f>
        <v>0</v>
      </c>
      <c r="AZ19" s="336">
        <f>IF(AX19&lt;&gt;0,-(AX19-AR19)/AX19,"")</f>
        <v>0</v>
      </c>
      <c r="BA19" s="347">
        <v>4859940.4399999995</v>
      </c>
      <c r="BB19" s="348">
        <v>418511</v>
      </c>
      <c r="BC19" s="534">
        <f t="shared" si="5"/>
        <v>11.612455682168449</v>
      </c>
      <c r="BD19" s="341">
        <v>42006</v>
      </c>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row>
    <row r="20" spans="1:131" s="9" customFormat="1" ht="9" customHeight="1">
      <c r="A20" s="409">
        <v>12</v>
      </c>
      <c r="B20" s="326" t="s">
        <v>14</v>
      </c>
      <c r="C20" s="519" t="s">
        <v>254</v>
      </c>
      <c r="D20" s="464"/>
      <c r="E20" s="464"/>
      <c r="F20" s="464"/>
      <c r="G20" s="464"/>
      <c r="H20" s="464"/>
      <c r="I20" s="464"/>
      <c r="J20" s="464" t="s">
        <v>79</v>
      </c>
      <c r="K20" s="478"/>
      <c r="L20" s="477"/>
      <c r="M20" s="473" t="s">
        <v>255</v>
      </c>
      <c r="N20" s="474"/>
      <c r="O20" s="475" t="s">
        <v>254</v>
      </c>
      <c r="P20" s="476">
        <v>42006</v>
      </c>
      <c r="Q20" s="470" t="s">
        <v>111</v>
      </c>
      <c r="R20" s="327">
        <v>68</v>
      </c>
      <c r="S20" s="327">
        <v>38</v>
      </c>
      <c r="T20" s="327">
        <v>68</v>
      </c>
      <c r="U20" s="328">
        <v>68</v>
      </c>
      <c r="V20" s="328" t="s">
        <v>143</v>
      </c>
      <c r="W20" s="329" t="s">
        <v>143</v>
      </c>
      <c r="X20" s="356">
        <v>338</v>
      </c>
      <c r="Y20" s="526">
        <f t="shared" si="0"/>
        <v>19.609467455621303</v>
      </c>
      <c r="Z20" s="435">
        <v>1</v>
      </c>
      <c r="AA20" s="330">
        <v>18495.5</v>
      </c>
      <c r="AB20" s="331">
        <v>1887</v>
      </c>
      <c r="AC20" s="330">
        <v>25494.5</v>
      </c>
      <c r="AD20" s="331">
        <v>2325</v>
      </c>
      <c r="AE20" s="330">
        <v>24668.5</v>
      </c>
      <c r="AF20" s="331">
        <v>2416</v>
      </c>
      <c r="AG20" s="378">
        <f t="shared" si="1"/>
        <v>68658.5</v>
      </c>
      <c r="AH20" s="379">
        <f t="shared" si="2"/>
        <v>6628</v>
      </c>
      <c r="AI20" s="529">
        <f t="shared" si="3"/>
        <v>97.47058823529412</v>
      </c>
      <c r="AJ20" s="530">
        <f t="shared" si="4"/>
        <v>10.358856366928183</v>
      </c>
      <c r="AK20" s="334"/>
      <c r="AL20" s="335"/>
      <c r="AM20" s="336"/>
      <c r="AN20" s="336"/>
      <c r="AO20" s="337"/>
      <c r="AP20" s="338"/>
      <c r="AQ20" s="384"/>
      <c r="AR20" s="385"/>
      <c r="AS20" s="339"/>
      <c r="AT20" s="339"/>
      <c r="AU20" s="332"/>
      <c r="AV20" s="333"/>
      <c r="AW20" s="330"/>
      <c r="AX20" s="331"/>
      <c r="AY20" s="336"/>
      <c r="AZ20" s="336"/>
      <c r="BA20" s="330">
        <v>68658.5</v>
      </c>
      <c r="BB20" s="331">
        <v>6628</v>
      </c>
      <c r="BC20" s="534">
        <f t="shared" si="5"/>
        <v>10.358856366928183</v>
      </c>
      <c r="BD20" s="341">
        <v>42006</v>
      </c>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row>
    <row r="21" spans="1:131" s="9" customFormat="1" ht="9" customHeight="1">
      <c r="A21" s="409">
        <v>13</v>
      </c>
      <c r="B21" s="342"/>
      <c r="C21" s="522" t="s">
        <v>199</v>
      </c>
      <c r="D21" s="464"/>
      <c r="E21" s="464" t="s">
        <v>90</v>
      </c>
      <c r="F21" s="464">
        <v>3</v>
      </c>
      <c r="G21" s="464"/>
      <c r="H21" s="464"/>
      <c r="I21" s="464"/>
      <c r="J21" s="471"/>
      <c r="K21" s="457"/>
      <c r="L21" s="472"/>
      <c r="M21" s="466" t="s">
        <v>129</v>
      </c>
      <c r="N21" s="467" t="s">
        <v>123</v>
      </c>
      <c r="O21" s="468" t="s">
        <v>200</v>
      </c>
      <c r="P21" s="469">
        <v>41985</v>
      </c>
      <c r="Q21" s="470" t="s">
        <v>123</v>
      </c>
      <c r="R21" s="343">
        <v>222</v>
      </c>
      <c r="S21" s="343"/>
      <c r="T21" s="343"/>
      <c r="U21" s="344">
        <v>26</v>
      </c>
      <c r="V21" s="344">
        <v>175</v>
      </c>
      <c r="W21" s="329">
        <f>U21-V21</f>
        <v>-149</v>
      </c>
      <c r="X21" s="356">
        <v>59</v>
      </c>
      <c r="Y21" s="526">
        <f t="shared" si="0"/>
        <v>55.898305084745765</v>
      </c>
      <c r="Z21" s="435">
        <v>4</v>
      </c>
      <c r="AA21" s="345">
        <v>17239</v>
      </c>
      <c r="AB21" s="346">
        <v>1185</v>
      </c>
      <c r="AC21" s="345">
        <v>18333.5</v>
      </c>
      <c r="AD21" s="346">
        <v>1240</v>
      </c>
      <c r="AE21" s="345">
        <v>12754.5</v>
      </c>
      <c r="AF21" s="346">
        <v>873</v>
      </c>
      <c r="AG21" s="378">
        <f t="shared" si="1"/>
        <v>48327</v>
      </c>
      <c r="AH21" s="379">
        <f t="shared" si="2"/>
        <v>3298</v>
      </c>
      <c r="AI21" s="529">
        <f t="shared" si="3"/>
        <v>126.84615384615384</v>
      </c>
      <c r="AJ21" s="530">
        <f t="shared" si="4"/>
        <v>14.6534263189812</v>
      </c>
      <c r="AK21" s="334">
        <v>297520.4</v>
      </c>
      <c r="AL21" s="335">
        <v>22916</v>
      </c>
      <c r="AM21" s="336">
        <f>IF(AK21&lt;&gt;0,-(AK21-AG21)/AK21,"")</f>
        <v>-0.8375674407536424</v>
      </c>
      <c r="AN21" s="336">
        <f>IF(AL21&lt;&gt;0,-(AL21-AH21)/AL21,"")</f>
        <v>-0.8560830860534124</v>
      </c>
      <c r="AO21" s="337">
        <f>AQ21-AG21</f>
        <v>929965.01</v>
      </c>
      <c r="AP21" s="338">
        <f>AR21-AH21</f>
        <v>67047</v>
      </c>
      <c r="AQ21" s="441">
        <v>978292.01</v>
      </c>
      <c r="AR21" s="442">
        <v>70345</v>
      </c>
      <c r="AS21" s="339">
        <f>AH21*1/AR21</f>
        <v>0.04688321842348426</v>
      </c>
      <c r="AT21" s="339">
        <f>AP21*1/AR21</f>
        <v>0.9531167815765157</v>
      </c>
      <c r="AU21" s="332">
        <f>AR21/U21</f>
        <v>2705.576923076923</v>
      </c>
      <c r="AV21" s="333">
        <f>AQ21/AR21</f>
        <v>13.907058213092615</v>
      </c>
      <c r="AW21" s="347">
        <v>978292.01</v>
      </c>
      <c r="AX21" s="348">
        <v>70345</v>
      </c>
      <c r="AY21" s="336">
        <f>IF(AW21&lt;&gt;0,-(AW21-AQ21)/AW21,"")</f>
        <v>0</v>
      </c>
      <c r="AZ21" s="336">
        <f>IF(AX21&lt;&gt;0,-(AX21-AR21)/AX21,"")</f>
        <v>0</v>
      </c>
      <c r="BA21" s="347">
        <v>4240713.42</v>
      </c>
      <c r="BB21" s="348">
        <v>338308</v>
      </c>
      <c r="BC21" s="534">
        <f t="shared" si="5"/>
        <v>12.535066921267012</v>
      </c>
      <c r="BD21" s="341">
        <v>42006</v>
      </c>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row>
    <row r="22" spans="1:131" s="9" customFormat="1" ht="9" customHeight="1">
      <c r="A22" s="409">
        <v>14</v>
      </c>
      <c r="B22" s="349"/>
      <c r="C22" s="519" t="s">
        <v>174</v>
      </c>
      <c r="D22" s="464"/>
      <c r="E22" s="464"/>
      <c r="F22" s="464"/>
      <c r="G22" s="464"/>
      <c r="H22" s="464"/>
      <c r="I22" s="464"/>
      <c r="J22" s="464" t="s">
        <v>79</v>
      </c>
      <c r="K22" s="478"/>
      <c r="L22" s="477"/>
      <c r="M22" s="473" t="s">
        <v>101</v>
      </c>
      <c r="N22" s="467"/>
      <c r="O22" s="475" t="s">
        <v>174</v>
      </c>
      <c r="P22" s="476">
        <v>41957</v>
      </c>
      <c r="Q22" s="470" t="s">
        <v>44</v>
      </c>
      <c r="R22" s="327">
        <v>180</v>
      </c>
      <c r="S22" s="327">
        <v>8</v>
      </c>
      <c r="T22" s="327">
        <v>12</v>
      </c>
      <c r="U22" s="328">
        <v>12</v>
      </c>
      <c r="V22" s="328">
        <v>82</v>
      </c>
      <c r="W22" s="329">
        <f>U22-V22</f>
        <v>-70</v>
      </c>
      <c r="X22" s="356">
        <v>37</v>
      </c>
      <c r="Y22" s="526">
        <f t="shared" si="0"/>
        <v>79.32432432432432</v>
      </c>
      <c r="Z22" s="435">
        <v>8</v>
      </c>
      <c r="AA22" s="330">
        <v>12601</v>
      </c>
      <c r="AB22" s="331">
        <v>1044</v>
      </c>
      <c r="AC22" s="330">
        <v>11413</v>
      </c>
      <c r="AD22" s="331">
        <v>941</v>
      </c>
      <c r="AE22" s="330">
        <v>11504</v>
      </c>
      <c r="AF22" s="331">
        <v>950</v>
      </c>
      <c r="AG22" s="378">
        <f t="shared" si="1"/>
        <v>35518</v>
      </c>
      <c r="AH22" s="379">
        <f t="shared" si="2"/>
        <v>2935</v>
      </c>
      <c r="AI22" s="529">
        <f t="shared" si="3"/>
        <v>244.58333333333334</v>
      </c>
      <c r="AJ22" s="530">
        <f t="shared" si="4"/>
        <v>12.1015332197615</v>
      </c>
      <c r="AK22" s="334">
        <v>185437</v>
      </c>
      <c r="AL22" s="335">
        <v>16267</v>
      </c>
      <c r="AM22" s="336">
        <f>IF(AK22&lt;&gt;0,-(AK22-AG22)/AK22,"")</f>
        <v>-0.8084632516703786</v>
      </c>
      <c r="AN22" s="336">
        <f>IF(AL22&lt;&gt;0,-(AL22-AH22)/AL22,"")</f>
        <v>-0.819573369398168</v>
      </c>
      <c r="AO22" s="337">
        <f>AQ22-AG22</f>
        <v>256335</v>
      </c>
      <c r="AP22" s="338">
        <f>AR22-AH22</f>
        <v>23331</v>
      </c>
      <c r="AQ22" s="384">
        <v>291853</v>
      </c>
      <c r="AR22" s="385">
        <v>26266</v>
      </c>
      <c r="AS22" s="339">
        <f>AH22*1/AR22</f>
        <v>0.11174141475671971</v>
      </c>
      <c r="AT22" s="339">
        <f>AP22*1/AR22</f>
        <v>0.8882585852432803</v>
      </c>
      <c r="AU22" s="332">
        <f>AR22/U22</f>
        <v>2188.8333333333335</v>
      </c>
      <c r="AV22" s="333">
        <f>AQ22/AR22</f>
        <v>11.11143683849844</v>
      </c>
      <c r="AW22" s="330">
        <v>291853</v>
      </c>
      <c r="AX22" s="331">
        <v>26266</v>
      </c>
      <c r="AY22" s="336">
        <f>IF(AW22&lt;&gt;0,-(AW22-AQ22)/AW22,"")</f>
        <v>0</v>
      </c>
      <c r="AZ22" s="336">
        <f>IF(AX22&lt;&gt;0,-(AX22-AR22)/AX22,"")</f>
        <v>0</v>
      </c>
      <c r="BA22" s="330">
        <v>16794527</v>
      </c>
      <c r="BB22" s="331">
        <v>1594855</v>
      </c>
      <c r="BC22" s="534">
        <f t="shared" si="5"/>
        <v>10.530441325386947</v>
      </c>
      <c r="BD22" s="341">
        <v>42006</v>
      </c>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row>
    <row r="23" spans="1:131" s="9" customFormat="1" ht="9" customHeight="1">
      <c r="A23" s="409">
        <v>15</v>
      </c>
      <c r="B23" s="326" t="s">
        <v>14</v>
      </c>
      <c r="C23" s="519" t="s">
        <v>251</v>
      </c>
      <c r="D23" s="464"/>
      <c r="E23" s="464"/>
      <c r="F23" s="464"/>
      <c r="G23" s="464"/>
      <c r="H23" s="464"/>
      <c r="I23" s="464"/>
      <c r="J23" s="464"/>
      <c r="K23" s="478"/>
      <c r="L23" s="477"/>
      <c r="M23" s="473" t="s">
        <v>253</v>
      </c>
      <c r="N23" s="474" t="s">
        <v>114</v>
      </c>
      <c r="O23" s="475" t="s">
        <v>252</v>
      </c>
      <c r="P23" s="476">
        <v>42006</v>
      </c>
      <c r="Q23" s="470" t="s">
        <v>157</v>
      </c>
      <c r="R23" s="327">
        <v>16</v>
      </c>
      <c r="S23" s="327">
        <v>4</v>
      </c>
      <c r="T23" s="327">
        <v>16</v>
      </c>
      <c r="U23" s="328">
        <v>16</v>
      </c>
      <c r="V23" s="328" t="s">
        <v>143</v>
      </c>
      <c r="W23" s="329" t="s">
        <v>143</v>
      </c>
      <c r="X23" s="356">
        <v>62</v>
      </c>
      <c r="Y23" s="526">
        <f t="shared" si="0"/>
        <v>32.693548387096776</v>
      </c>
      <c r="Z23" s="435">
        <v>1</v>
      </c>
      <c r="AA23" s="330">
        <v>9072.5</v>
      </c>
      <c r="AB23" s="331">
        <v>572</v>
      </c>
      <c r="AC23" s="330">
        <v>13005.5</v>
      </c>
      <c r="AD23" s="331">
        <v>827</v>
      </c>
      <c r="AE23" s="330">
        <v>9506.7</v>
      </c>
      <c r="AF23" s="331">
        <v>628</v>
      </c>
      <c r="AG23" s="378">
        <f t="shared" si="1"/>
        <v>31584.7</v>
      </c>
      <c r="AH23" s="379">
        <f t="shared" si="2"/>
        <v>2027</v>
      </c>
      <c r="AI23" s="529">
        <f t="shared" si="3"/>
        <v>126.6875</v>
      </c>
      <c r="AJ23" s="530">
        <f t="shared" si="4"/>
        <v>15.581993093241243</v>
      </c>
      <c r="AK23" s="334"/>
      <c r="AL23" s="335"/>
      <c r="AM23" s="336"/>
      <c r="AN23" s="336"/>
      <c r="AO23" s="337"/>
      <c r="AP23" s="338"/>
      <c r="AQ23" s="384"/>
      <c r="AR23" s="385"/>
      <c r="AS23" s="339"/>
      <c r="AT23" s="339"/>
      <c r="AU23" s="332"/>
      <c r="AV23" s="333"/>
      <c r="AW23" s="330"/>
      <c r="AX23" s="331"/>
      <c r="AY23" s="336"/>
      <c r="AZ23" s="336"/>
      <c r="BA23" s="330">
        <v>31584.7</v>
      </c>
      <c r="BB23" s="331">
        <v>2027</v>
      </c>
      <c r="BC23" s="534">
        <f t="shared" si="5"/>
        <v>15.581993093241243</v>
      </c>
      <c r="BD23" s="341">
        <v>42006</v>
      </c>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row>
    <row r="24" spans="1:131" s="9" customFormat="1" ht="9" customHeight="1">
      <c r="A24" s="409">
        <v>16</v>
      </c>
      <c r="B24" s="349"/>
      <c r="C24" s="519" t="s">
        <v>163</v>
      </c>
      <c r="D24" s="464"/>
      <c r="E24" s="464"/>
      <c r="F24" s="464"/>
      <c r="G24" s="464"/>
      <c r="H24" s="464"/>
      <c r="I24" s="464"/>
      <c r="J24" s="464" t="s">
        <v>79</v>
      </c>
      <c r="K24" s="478"/>
      <c r="L24" s="477"/>
      <c r="M24" s="473" t="s">
        <v>112</v>
      </c>
      <c r="N24" s="474"/>
      <c r="O24" s="475" t="s">
        <v>163</v>
      </c>
      <c r="P24" s="476">
        <v>41941</v>
      </c>
      <c r="Q24" s="470" t="s">
        <v>157</v>
      </c>
      <c r="R24" s="327">
        <v>304</v>
      </c>
      <c r="S24" s="327">
        <v>11</v>
      </c>
      <c r="T24" s="327">
        <v>18</v>
      </c>
      <c r="U24" s="328">
        <v>18</v>
      </c>
      <c r="V24" s="328">
        <v>54</v>
      </c>
      <c r="W24" s="329">
        <f aca="true" t="shared" si="9" ref="W24:W30">U24-V24</f>
        <v>-36</v>
      </c>
      <c r="X24" s="356">
        <v>80</v>
      </c>
      <c r="Y24" s="526">
        <f t="shared" si="0"/>
        <v>26.9625</v>
      </c>
      <c r="Z24" s="435">
        <v>10</v>
      </c>
      <c r="AA24" s="330">
        <v>7212</v>
      </c>
      <c r="AB24" s="331">
        <v>694</v>
      </c>
      <c r="AC24" s="330">
        <v>7831</v>
      </c>
      <c r="AD24" s="331">
        <v>831</v>
      </c>
      <c r="AE24" s="330">
        <v>6316</v>
      </c>
      <c r="AF24" s="331">
        <v>632</v>
      </c>
      <c r="AG24" s="378">
        <f t="shared" si="1"/>
        <v>21359</v>
      </c>
      <c r="AH24" s="379">
        <f t="shared" si="2"/>
        <v>2157</v>
      </c>
      <c r="AI24" s="529">
        <f t="shared" si="3"/>
        <v>119.83333333333333</v>
      </c>
      <c r="AJ24" s="530">
        <f t="shared" si="4"/>
        <v>9.902178952248493</v>
      </c>
      <c r="AK24" s="334">
        <v>52720.5</v>
      </c>
      <c r="AL24" s="335">
        <v>5410</v>
      </c>
      <c r="AM24" s="336">
        <f aca="true" t="shared" si="10" ref="AM24:AN30">IF(AK24&lt;&gt;0,-(AK24-AG24)/AK24,"")</f>
        <v>-0.5948634781536594</v>
      </c>
      <c r="AN24" s="336">
        <f t="shared" si="10"/>
        <v>-0.6012939001848429</v>
      </c>
      <c r="AO24" s="337">
        <f aca="true" t="shared" si="11" ref="AO24:AP30">AQ24-AG24</f>
        <v>85623.48</v>
      </c>
      <c r="AP24" s="338">
        <f t="shared" si="11"/>
        <v>9126</v>
      </c>
      <c r="AQ24" s="384">
        <v>106982.48</v>
      </c>
      <c r="AR24" s="385">
        <v>11283</v>
      </c>
      <c r="AS24" s="339">
        <f aca="true" t="shared" si="12" ref="AS24:AS30">AH24*1/AR24</f>
        <v>0.1911725604892316</v>
      </c>
      <c r="AT24" s="339">
        <f aca="true" t="shared" si="13" ref="AT24:AT30">AP24*1/AR24</f>
        <v>0.8088274395107684</v>
      </c>
      <c r="AU24" s="332">
        <f aca="true" t="shared" si="14" ref="AU24:AU30">AR24/U24</f>
        <v>626.8333333333334</v>
      </c>
      <c r="AV24" s="333">
        <f aca="true" t="shared" si="15" ref="AV24:AV30">AQ24/AR24</f>
        <v>9.481740671807144</v>
      </c>
      <c r="AW24" s="330">
        <v>106982.48</v>
      </c>
      <c r="AX24" s="331">
        <v>11283</v>
      </c>
      <c r="AY24" s="336">
        <f aca="true" t="shared" si="16" ref="AY24:AZ30">IF(AW24&lt;&gt;0,-(AW24-AQ24)/AW24,"")</f>
        <v>0</v>
      </c>
      <c r="AZ24" s="336">
        <f t="shared" si="16"/>
        <v>0</v>
      </c>
      <c r="BA24" s="330">
        <v>18706889.11</v>
      </c>
      <c r="BB24" s="331">
        <v>1708120</v>
      </c>
      <c r="BC24" s="534">
        <f t="shared" si="5"/>
        <v>10.951741745310633</v>
      </c>
      <c r="BD24" s="341">
        <v>42006</v>
      </c>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row>
    <row r="25" spans="1:131" s="9" customFormat="1" ht="9" customHeight="1">
      <c r="A25" s="409">
        <v>17</v>
      </c>
      <c r="B25" s="349"/>
      <c r="C25" s="519" t="s">
        <v>193</v>
      </c>
      <c r="D25" s="464"/>
      <c r="E25" s="464"/>
      <c r="F25" s="464"/>
      <c r="G25" s="464"/>
      <c r="H25" s="464"/>
      <c r="I25" s="464"/>
      <c r="J25" s="464" t="s">
        <v>79</v>
      </c>
      <c r="K25" s="478"/>
      <c r="L25" s="477"/>
      <c r="M25" s="473" t="s">
        <v>115</v>
      </c>
      <c r="N25" s="474"/>
      <c r="O25" s="475" t="s">
        <v>193</v>
      </c>
      <c r="P25" s="476">
        <v>41985</v>
      </c>
      <c r="Q25" s="470" t="s">
        <v>102</v>
      </c>
      <c r="R25" s="327">
        <v>90</v>
      </c>
      <c r="S25" s="327">
        <v>8</v>
      </c>
      <c r="T25" s="327">
        <v>10</v>
      </c>
      <c r="U25" s="328">
        <v>13</v>
      </c>
      <c r="V25" s="328">
        <v>33</v>
      </c>
      <c r="W25" s="329">
        <f t="shared" si="9"/>
        <v>-20</v>
      </c>
      <c r="X25" s="356">
        <v>28</v>
      </c>
      <c r="Y25" s="526">
        <f t="shared" si="0"/>
        <v>56.642857142857146</v>
      </c>
      <c r="Z25" s="435">
        <v>4</v>
      </c>
      <c r="AA25" s="330">
        <v>6856</v>
      </c>
      <c r="AB25" s="331">
        <v>524</v>
      </c>
      <c r="AC25" s="330">
        <v>8005</v>
      </c>
      <c r="AD25" s="331">
        <v>615</v>
      </c>
      <c r="AE25" s="330">
        <v>5750</v>
      </c>
      <c r="AF25" s="331">
        <v>447</v>
      </c>
      <c r="AG25" s="378">
        <f t="shared" si="1"/>
        <v>20611</v>
      </c>
      <c r="AH25" s="379">
        <f t="shared" si="2"/>
        <v>1586</v>
      </c>
      <c r="AI25" s="529">
        <f t="shared" si="3"/>
        <v>122</v>
      </c>
      <c r="AJ25" s="530">
        <f t="shared" si="4"/>
        <v>12.995586380832282</v>
      </c>
      <c r="AK25" s="334">
        <v>57463.5</v>
      </c>
      <c r="AL25" s="335">
        <v>4334</v>
      </c>
      <c r="AM25" s="336">
        <f t="shared" si="10"/>
        <v>-0.6413201423512317</v>
      </c>
      <c r="AN25" s="336">
        <f t="shared" si="10"/>
        <v>-0.6340562990309183</v>
      </c>
      <c r="AO25" s="337">
        <f t="shared" si="11"/>
        <v>80934</v>
      </c>
      <c r="AP25" s="338">
        <f t="shared" si="11"/>
        <v>6378</v>
      </c>
      <c r="AQ25" s="384">
        <v>101545</v>
      </c>
      <c r="AR25" s="385">
        <v>7964</v>
      </c>
      <c r="AS25" s="339">
        <f t="shared" si="12"/>
        <v>0.19914615770969363</v>
      </c>
      <c r="AT25" s="339">
        <f t="shared" si="13"/>
        <v>0.8008538422903064</v>
      </c>
      <c r="AU25" s="332">
        <f t="shared" si="14"/>
        <v>612.6153846153846</v>
      </c>
      <c r="AV25" s="333">
        <f t="shared" si="15"/>
        <v>12.750502260170768</v>
      </c>
      <c r="AW25" s="330">
        <v>101545</v>
      </c>
      <c r="AX25" s="331">
        <v>7964</v>
      </c>
      <c r="AY25" s="336">
        <f t="shared" si="16"/>
        <v>0</v>
      </c>
      <c r="AZ25" s="336">
        <f t="shared" si="16"/>
        <v>0</v>
      </c>
      <c r="BA25" s="330">
        <v>815893.8</v>
      </c>
      <c r="BB25" s="331">
        <v>66735</v>
      </c>
      <c r="BC25" s="534">
        <f t="shared" si="5"/>
        <v>12.225875477635425</v>
      </c>
      <c r="BD25" s="341">
        <v>42006</v>
      </c>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row>
    <row r="26" spans="1:131" s="9" customFormat="1" ht="9" customHeight="1">
      <c r="A26" s="409">
        <v>18</v>
      </c>
      <c r="B26" s="342"/>
      <c r="C26" s="522" t="s">
        <v>179</v>
      </c>
      <c r="D26" s="464"/>
      <c r="E26" s="464"/>
      <c r="F26" s="464"/>
      <c r="G26" s="464"/>
      <c r="H26" s="464"/>
      <c r="I26" s="464"/>
      <c r="J26" s="464" t="s">
        <v>79</v>
      </c>
      <c r="K26" s="457"/>
      <c r="L26" s="472"/>
      <c r="M26" s="466" t="s">
        <v>180</v>
      </c>
      <c r="N26" s="467"/>
      <c r="O26" s="468" t="s">
        <v>179</v>
      </c>
      <c r="P26" s="469">
        <v>41964</v>
      </c>
      <c r="Q26" s="470" t="s">
        <v>123</v>
      </c>
      <c r="R26" s="343">
        <v>120</v>
      </c>
      <c r="S26" s="343">
        <v>13</v>
      </c>
      <c r="T26" s="343">
        <v>17</v>
      </c>
      <c r="U26" s="344">
        <v>17</v>
      </c>
      <c r="V26" s="344">
        <v>21</v>
      </c>
      <c r="W26" s="329">
        <f t="shared" si="9"/>
        <v>-4</v>
      </c>
      <c r="X26" s="356">
        <v>89</v>
      </c>
      <c r="Y26" s="526">
        <f t="shared" si="0"/>
        <v>20.764044943820224</v>
      </c>
      <c r="Z26" s="435">
        <v>7</v>
      </c>
      <c r="AA26" s="345">
        <v>4616</v>
      </c>
      <c r="AB26" s="346">
        <v>456</v>
      </c>
      <c r="AC26" s="345">
        <v>5805</v>
      </c>
      <c r="AD26" s="346">
        <v>577</v>
      </c>
      <c r="AE26" s="345">
        <v>7072</v>
      </c>
      <c r="AF26" s="346">
        <v>815</v>
      </c>
      <c r="AG26" s="378">
        <f t="shared" si="1"/>
        <v>17493</v>
      </c>
      <c r="AH26" s="379">
        <f t="shared" si="2"/>
        <v>1848</v>
      </c>
      <c r="AI26" s="529">
        <f t="shared" si="3"/>
        <v>108.70588235294117</v>
      </c>
      <c r="AJ26" s="530">
        <f t="shared" si="4"/>
        <v>9.465909090909092</v>
      </c>
      <c r="AK26" s="334">
        <v>20533</v>
      </c>
      <c r="AL26" s="335">
        <v>2203</v>
      </c>
      <c r="AM26" s="336">
        <f t="shared" si="10"/>
        <v>-0.1480543515316807</v>
      </c>
      <c r="AN26" s="336">
        <f t="shared" si="10"/>
        <v>-0.16114389468906037</v>
      </c>
      <c r="AO26" s="337">
        <f t="shared" si="11"/>
        <v>16540</v>
      </c>
      <c r="AP26" s="338">
        <f t="shared" si="11"/>
        <v>1898</v>
      </c>
      <c r="AQ26" s="386">
        <v>34033</v>
      </c>
      <c r="AR26" s="387">
        <v>3746</v>
      </c>
      <c r="AS26" s="339">
        <f t="shared" si="12"/>
        <v>0.49332621462893755</v>
      </c>
      <c r="AT26" s="339">
        <f t="shared" si="13"/>
        <v>0.5066737853710624</v>
      </c>
      <c r="AU26" s="332">
        <f t="shared" si="14"/>
        <v>220.35294117647058</v>
      </c>
      <c r="AV26" s="333">
        <f t="shared" si="15"/>
        <v>9.085157501334757</v>
      </c>
      <c r="AW26" s="347">
        <v>34033</v>
      </c>
      <c r="AX26" s="348">
        <v>3746</v>
      </c>
      <c r="AY26" s="336">
        <f t="shared" si="16"/>
        <v>0</v>
      </c>
      <c r="AZ26" s="336">
        <f t="shared" si="16"/>
        <v>0</v>
      </c>
      <c r="BA26" s="347">
        <v>1389210.78</v>
      </c>
      <c r="BB26" s="348">
        <v>135706</v>
      </c>
      <c r="BC26" s="534">
        <f t="shared" si="5"/>
        <v>10.236914948491592</v>
      </c>
      <c r="BD26" s="341">
        <v>42006</v>
      </c>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row>
    <row r="27" spans="1:131" s="9" customFormat="1" ht="9" customHeight="1">
      <c r="A27" s="409">
        <v>19</v>
      </c>
      <c r="B27" s="349"/>
      <c r="C27" s="519" t="s">
        <v>181</v>
      </c>
      <c r="D27" s="464"/>
      <c r="E27" s="464"/>
      <c r="F27" s="464"/>
      <c r="G27" s="464"/>
      <c r="H27" s="464"/>
      <c r="I27" s="464"/>
      <c r="J27" s="464"/>
      <c r="K27" s="478"/>
      <c r="L27" s="477"/>
      <c r="M27" s="473" t="s">
        <v>182</v>
      </c>
      <c r="N27" s="474"/>
      <c r="O27" s="475" t="s">
        <v>181</v>
      </c>
      <c r="P27" s="476">
        <v>41971</v>
      </c>
      <c r="Q27" s="470" t="s">
        <v>111</v>
      </c>
      <c r="R27" s="327">
        <v>120</v>
      </c>
      <c r="S27" s="327">
        <v>2</v>
      </c>
      <c r="T27" s="327">
        <v>3</v>
      </c>
      <c r="U27" s="328">
        <v>3</v>
      </c>
      <c r="V27" s="328">
        <v>14</v>
      </c>
      <c r="W27" s="329">
        <f t="shared" si="9"/>
        <v>-11</v>
      </c>
      <c r="X27" s="356">
        <v>13</v>
      </c>
      <c r="Y27" s="526">
        <f t="shared" si="0"/>
        <v>70.76923076923077</v>
      </c>
      <c r="Z27" s="435">
        <v>6</v>
      </c>
      <c r="AA27" s="330">
        <v>5143.5</v>
      </c>
      <c r="AB27" s="331">
        <v>332</v>
      </c>
      <c r="AC27" s="330">
        <v>5933</v>
      </c>
      <c r="AD27" s="331">
        <v>349</v>
      </c>
      <c r="AE27" s="330">
        <v>3891.5</v>
      </c>
      <c r="AF27" s="331">
        <v>239</v>
      </c>
      <c r="AG27" s="378">
        <f t="shared" si="1"/>
        <v>14968</v>
      </c>
      <c r="AH27" s="379">
        <f t="shared" si="2"/>
        <v>920</v>
      </c>
      <c r="AI27" s="529">
        <f t="shared" si="3"/>
        <v>306.6666666666667</v>
      </c>
      <c r="AJ27" s="530">
        <f t="shared" si="4"/>
        <v>16.269565217391303</v>
      </c>
      <c r="AK27" s="334">
        <v>45718.5</v>
      </c>
      <c r="AL27" s="335">
        <v>2996</v>
      </c>
      <c r="AM27" s="336">
        <f t="shared" si="10"/>
        <v>-0.6726051817098111</v>
      </c>
      <c r="AN27" s="336">
        <f t="shared" si="10"/>
        <v>-0.6929238985313751</v>
      </c>
      <c r="AO27" s="337">
        <f t="shared" si="11"/>
        <v>67937.5</v>
      </c>
      <c r="AP27" s="338">
        <f t="shared" si="11"/>
        <v>4632</v>
      </c>
      <c r="AQ27" s="384">
        <v>82905.5</v>
      </c>
      <c r="AR27" s="385">
        <v>5552</v>
      </c>
      <c r="AS27" s="339">
        <f t="shared" si="12"/>
        <v>0.16570605187319884</v>
      </c>
      <c r="AT27" s="339">
        <f t="shared" si="13"/>
        <v>0.8342939481268011</v>
      </c>
      <c r="AU27" s="332">
        <f t="shared" si="14"/>
        <v>1850.6666666666667</v>
      </c>
      <c r="AV27" s="333">
        <f t="shared" si="15"/>
        <v>14.932546829971182</v>
      </c>
      <c r="AW27" s="330">
        <v>82905.5</v>
      </c>
      <c r="AX27" s="331">
        <v>5552</v>
      </c>
      <c r="AY27" s="336">
        <f t="shared" si="16"/>
        <v>0</v>
      </c>
      <c r="AZ27" s="336">
        <f t="shared" si="16"/>
        <v>0</v>
      </c>
      <c r="BA27" s="330">
        <v>3308956</v>
      </c>
      <c r="BB27" s="331">
        <v>261480</v>
      </c>
      <c r="BC27" s="534">
        <f t="shared" si="5"/>
        <v>12.65471929019428</v>
      </c>
      <c r="BD27" s="341">
        <v>42006</v>
      </c>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row>
    <row r="28" spans="1:131" s="9" customFormat="1" ht="9" customHeight="1">
      <c r="A28" s="409">
        <v>20</v>
      </c>
      <c r="B28" s="349"/>
      <c r="C28" s="519" t="s">
        <v>233</v>
      </c>
      <c r="D28" s="464"/>
      <c r="E28" s="464"/>
      <c r="F28" s="464"/>
      <c r="G28" s="464"/>
      <c r="H28" s="464"/>
      <c r="I28" s="464"/>
      <c r="J28" s="464"/>
      <c r="K28" s="478"/>
      <c r="L28" s="477"/>
      <c r="M28" s="473" t="s">
        <v>234</v>
      </c>
      <c r="N28" s="474" t="s">
        <v>103</v>
      </c>
      <c r="O28" s="475" t="s">
        <v>232</v>
      </c>
      <c r="P28" s="476">
        <v>41999</v>
      </c>
      <c r="Q28" s="470" t="s">
        <v>102</v>
      </c>
      <c r="R28" s="327">
        <v>10</v>
      </c>
      <c r="S28" s="327">
        <v>5</v>
      </c>
      <c r="T28" s="327">
        <v>8</v>
      </c>
      <c r="U28" s="328">
        <v>8</v>
      </c>
      <c r="V28" s="328">
        <v>10</v>
      </c>
      <c r="W28" s="329">
        <f t="shared" si="9"/>
        <v>-2</v>
      </c>
      <c r="X28" s="356">
        <v>19</v>
      </c>
      <c r="Y28" s="526">
        <f t="shared" si="0"/>
        <v>45.63157894736842</v>
      </c>
      <c r="Z28" s="435">
        <v>2</v>
      </c>
      <c r="AA28" s="330">
        <v>4289</v>
      </c>
      <c r="AB28" s="331">
        <v>327</v>
      </c>
      <c r="AC28" s="330">
        <v>4791</v>
      </c>
      <c r="AD28" s="331">
        <v>345</v>
      </c>
      <c r="AE28" s="330">
        <v>2829</v>
      </c>
      <c r="AF28" s="331">
        <v>195</v>
      </c>
      <c r="AG28" s="378">
        <f t="shared" si="1"/>
        <v>11909</v>
      </c>
      <c r="AH28" s="379">
        <f t="shared" si="2"/>
        <v>867</v>
      </c>
      <c r="AI28" s="529">
        <f t="shared" si="3"/>
        <v>108.375</v>
      </c>
      <c r="AJ28" s="530">
        <f t="shared" si="4"/>
        <v>13.735870818915801</v>
      </c>
      <c r="AK28" s="334">
        <v>13673</v>
      </c>
      <c r="AL28" s="335">
        <v>1036</v>
      </c>
      <c r="AM28" s="336">
        <f t="shared" si="10"/>
        <v>-0.12901338404154172</v>
      </c>
      <c r="AN28" s="336">
        <f t="shared" si="10"/>
        <v>-0.16312741312741313</v>
      </c>
      <c r="AO28" s="337">
        <f t="shared" si="11"/>
        <v>12854</v>
      </c>
      <c r="AP28" s="338">
        <f t="shared" si="11"/>
        <v>1104</v>
      </c>
      <c r="AQ28" s="384">
        <v>24763</v>
      </c>
      <c r="AR28" s="385">
        <v>1971</v>
      </c>
      <c r="AS28" s="339">
        <f t="shared" si="12"/>
        <v>0.4398782343987823</v>
      </c>
      <c r="AT28" s="339">
        <f t="shared" si="13"/>
        <v>0.5601217656012176</v>
      </c>
      <c r="AU28" s="332">
        <f t="shared" si="14"/>
        <v>246.375</v>
      </c>
      <c r="AV28" s="333">
        <f t="shared" si="15"/>
        <v>12.5636732623034</v>
      </c>
      <c r="AW28" s="330">
        <v>24763</v>
      </c>
      <c r="AX28" s="331">
        <v>1971</v>
      </c>
      <c r="AY28" s="336">
        <f t="shared" si="16"/>
        <v>0</v>
      </c>
      <c r="AZ28" s="336">
        <f t="shared" si="16"/>
        <v>0</v>
      </c>
      <c r="BA28" s="330">
        <v>36719</v>
      </c>
      <c r="BB28" s="331">
        <v>2841</v>
      </c>
      <c r="BC28" s="534">
        <f t="shared" si="5"/>
        <v>12.924674410418866</v>
      </c>
      <c r="BD28" s="341">
        <v>42006</v>
      </c>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row>
    <row r="29" spans="1:131" s="9" customFormat="1" ht="9" customHeight="1">
      <c r="A29" s="409">
        <v>21</v>
      </c>
      <c r="B29" s="349"/>
      <c r="C29" s="519" t="s">
        <v>215</v>
      </c>
      <c r="D29" s="464"/>
      <c r="E29" s="464"/>
      <c r="F29" s="464"/>
      <c r="G29" s="464"/>
      <c r="H29" s="464"/>
      <c r="I29" s="464"/>
      <c r="J29" s="464"/>
      <c r="K29" s="478"/>
      <c r="L29" s="472"/>
      <c r="M29" s="473" t="s">
        <v>138</v>
      </c>
      <c r="N29" s="474"/>
      <c r="O29" s="475" t="s">
        <v>214</v>
      </c>
      <c r="P29" s="476">
        <v>41992</v>
      </c>
      <c r="Q29" s="470" t="s">
        <v>40</v>
      </c>
      <c r="R29" s="327">
        <v>22</v>
      </c>
      <c r="S29" s="327">
        <v>1</v>
      </c>
      <c r="T29" s="327">
        <v>2</v>
      </c>
      <c r="U29" s="328">
        <v>2</v>
      </c>
      <c r="V29" s="328">
        <v>15</v>
      </c>
      <c r="W29" s="329">
        <f t="shared" si="9"/>
        <v>-13</v>
      </c>
      <c r="X29" s="356">
        <v>5</v>
      </c>
      <c r="Y29" s="526">
        <f t="shared" si="0"/>
        <v>95</v>
      </c>
      <c r="Z29" s="435">
        <v>3</v>
      </c>
      <c r="AA29" s="330">
        <v>2644</v>
      </c>
      <c r="AB29" s="331">
        <v>131</v>
      </c>
      <c r="AC29" s="330">
        <v>4708</v>
      </c>
      <c r="AD29" s="331">
        <v>225</v>
      </c>
      <c r="AE29" s="330">
        <v>2435</v>
      </c>
      <c r="AF29" s="331">
        <v>119</v>
      </c>
      <c r="AG29" s="378">
        <f t="shared" si="1"/>
        <v>9787</v>
      </c>
      <c r="AH29" s="379">
        <f t="shared" si="2"/>
        <v>475</v>
      </c>
      <c r="AI29" s="529">
        <f t="shared" si="3"/>
        <v>237.5</v>
      </c>
      <c r="AJ29" s="530">
        <f t="shared" si="4"/>
        <v>20.60421052631579</v>
      </c>
      <c r="AK29" s="334">
        <v>43748</v>
      </c>
      <c r="AL29" s="335">
        <v>2536</v>
      </c>
      <c r="AM29" s="336">
        <f t="shared" si="10"/>
        <v>-0.7762869159733017</v>
      </c>
      <c r="AN29" s="336">
        <f t="shared" si="10"/>
        <v>-0.8126971608832808</v>
      </c>
      <c r="AO29" s="337">
        <f t="shared" si="11"/>
        <v>50352</v>
      </c>
      <c r="AP29" s="338">
        <f t="shared" si="11"/>
        <v>3213</v>
      </c>
      <c r="AQ29" s="384">
        <v>60139</v>
      </c>
      <c r="AR29" s="385">
        <v>3688</v>
      </c>
      <c r="AS29" s="339">
        <f t="shared" si="12"/>
        <v>0.12879609544468545</v>
      </c>
      <c r="AT29" s="339">
        <f t="shared" si="13"/>
        <v>0.8712039045553145</v>
      </c>
      <c r="AU29" s="332">
        <f t="shared" si="14"/>
        <v>1844</v>
      </c>
      <c r="AV29" s="333">
        <f t="shared" si="15"/>
        <v>16.30667028199566</v>
      </c>
      <c r="AW29" s="330">
        <v>60139</v>
      </c>
      <c r="AX29" s="331">
        <v>3688</v>
      </c>
      <c r="AY29" s="336">
        <f t="shared" si="16"/>
        <v>0</v>
      </c>
      <c r="AZ29" s="336">
        <f t="shared" si="16"/>
        <v>0</v>
      </c>
      <c r="BA29" s="350">
        <v>259040</v>
      </c>
      <c r="BB29" s="351">
        <v>16190</v>
      </c>
      <c r="BC29" s="534">
        <f t="shared" si="5"/>
        <v>16</v>
      </c>
      <c r="BD29" s="341">
        <v>42006</v>
      </c>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row>
    <row r="30" spans="1:131" s="9" customFormat="1" ht="9" customHeight="1">
      <c r="A30" s="409">
        <v>22</v>
      </c>
      <c r="B30" s="349"/>
      <c r="C30" s="519" t="s">
        <v>231</v>
      </c>
      <c r="D30" s="464"/>
      <c r="E30" s="464"/>
      <c r="F30" s="464"/>
      <c r="G30" s="464"/>
      <c r="H30" s="464" t="s">
        <v>3</v>
      </c>
      <c r="I30" s="464"/>
      <c r="J30" s="464"/>
      <c r="K30" s="478"/>
      <c r="L30" s="477"/>
      <c r="M30" s="473" t="s">
        <v>9</v>
      </c>
      <c r="N30" s="474" t="s">
        <v>107</v>
      </c>
      <c r="O30" s="475" t="s">
        <v>230</v>
      </c>
      <c r="P30" s="476">
        <v>41999</v>
      </c>
      <c r="Q30" s="470" t="s">
        <v>102</v>
      </c>
      <c r="R30" s="327">
        <v>71</v>
      </c>
      <c r="S30" s="327">
        <v>17</v>
      </c>
      <c r="T30" s="327">
        <v>21</v>
      </c>
      <c r="U30" s="328">
        <v>24</v>
      </c>
      <c r="V30" s="328">
        <v>71</v>
      </c>
      <c r="W30" s="329">
        <f t="shared" si="9"/>
        <v>-47</v>
      </c>
      <c r="X30" s="356">
        <v>89</v>
      </c>
      <c r="Y30" s="526">
        <f t="shared" si="0"/>
        <v>10.404494382022472</v>
      </c>
      <c r="Z30" s="435">
        <v>2</v>
      </c>
      <c r="AA30" s="330">
        <v>2991</v>
      </c>
      <c r="AB30" s="331">
        <v>335</v>
      </c>
      <c r="AC30" s="330">
        <v>2590.5</v>
      </c>
      <c r="AD30" s="331">
        <v>293</v>
      </c>
      <c r="AE30" s="330">
        <v>2567.5</v>
      </c>
      <c r="AF30" s="331">
        <v>298</v>
      </c>
      <c r="AG30" s="378">
        <f t="shared" si="1"/>
        <v>8149</v>
      </c>
      <c r="AH30" s="379">
        <f t="shared" si="2"/>
        <v>926</v>
      </c>
      <c r="AI30" s="529">
        <f t="shared" si="3"/>
        <v>38.583333333333336</v>
      </c>
      <c r="AJ30" s="530">
        <f t="shared" si="4"/>
        <v>8.800215982721383</v>
      </c>
      <c r="AK30" s="334">
        <v>53652</v>
      </c>
      <c r="AL30" s="335">
        <v>5320</v>
      </c>
      <c r="AM30" s="336">
        <f t="shared" si="10"/>
        <v>-0.8481137702229181</v>
      </c>
      <c r="AN30" s="336">
        <f t="shared" si="10"/>
        <v>-0.8259398496240602</v>
      </c>
      <c r="AO30" s="337">
        <f t="shared" si="11"/>
        <v>85885</v>
      </c>
      <c r="AP30" s="338">
        <f t="shared" si="11"/>
        <v>8751</v>
      </c>
      <c r="AQ30" s="384">
        <v>94034</v>
      </c>
      <c r="AR30" s="385">
        <v>9677</v>
      </c>
      <c r="AS30" s="339">
        <f t="shared" si="12"/>
        <v>0.09569081326857497</v>
      </c>
      <c r="AT30" s="339">
        <f t="shared" si="13"/>
        <v>0.904309186731425</v>
      </c>
      <c r="AU30" s="332">
        <f t="shared" si="14"/>
        <v>403.2083333333333</v>
      </c>
      <c r="AV30" s="333">
        <f t="shared" si="15"/>
        <v>9.71726774826909</v>
      </c>
      <c r="AW30" s="330">
        <v>94034</v>
      </c>
      <c r="AX30" s="331">
        <v>9677</v>
      </c>
      <c r="AY30" s="336">
        <f t="shared" si="16"/>
        <v>0</v>
      </c>
      <c r="AZ30" s="336">
        <f t="shared" si="16"/>
        <v>0</v>
      </c>
      <c r="BA30" s="330">
        <v>102088</v>
      </c>
      <c r="BB30" s="331">
        <v>10597</v>
      </c>
      <c r="BC30" s="534">
        <f t="shared" si="5"/>
        <v>9.633669906577333</v>
      </c>
      <c r="BD30" s="341">
        <v>42006</v>
      </c>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row>
    <row r="31" spans="1:131" s="9" customFormat="1" ht="9" customHeight="1">
      <c r="A31" s="409">
        <v>23</v>
      </c>
      <c r="B31" s="326" t="s">
        <v>14</v>
      </c>
      <c r="C31" s="519" t="s">
        <v>248</v>
      </c>
      <c r="D31" s="464"/>
      <c r="E31" s="464"/>
      <c r="F31" s="464"/>
      <c r="G31" s="464"/>
      <c r="H31" s="464"/>
      <c r="I31" s="464"/>
      <c r="J31" s="464"/>
      <c r="K31" s="478"/>
      <c r="L31" s="477"/>
      <c r="M31" s="473" t="s">
        <v>249</v>
      </c>
      <c r="N31" s="474" t="s">
        <v>113</v>
      </c>
      <c r="O31" s="475" t="s">
        <v>250</v>
      </c>
      <c r="P31" s="476">
        <v>42006</v>
      </c>
      <c r="Q31" s="470" t="s">
        <v>102</v>
      </c>
      <c r="R31" s="327">
        <v>6</v>
      </c>
      <c r="S31" s="327">
        <v>3</v>
      </c>
      <c r="T31" s="327">
        <v>6</v>
      </c>
      <c r="U31" s="328">
        <v>6</v>
      </c>
      <c r="V31" s="328" t="s">
        <v>143</v>
      </c>
      <c r="W31" s="329" t="s">
        <v>143</v>
      </c>
      <c r="X31" s="356">
        <v>12</v>
      </c>
      <c r="Y31" s="526">
        <f t="shared" si="0"/>
        <v>56</v>
      </c>
      <c r="Z31" s="435">
        <v>1</v>
      </c>
      <c r="AA31" s="330">
        <v>2135</v>
      </c>
      <c r="AB31" s="331">
        <v>179</v>
      </c>
      <c r="AC31" s="330">
        <v>3297</v>
      </c>
      <c r="AD31" s="331">
        <v>273</v>
      </c>
      <c r="AE31" s="330">
        <v>2676</v>
      </c>
      <c r="AF31" s="331">
        <v>220</v>
      </c>
      <c r="AG31" s="378">
        <f t="shared" si="1"/>
        <v>8108</v>
      </c>
      <c r="AH31" s="379">
        <f t="shared" si="2"/>
        <v>672</v>
      </c>
      <c r="AI31" s="529">
        <f t="shared" si="3"/>
        <v>112</v>
      </c>
      <c r="AJ31" s="530">
        <f t="shared" si="4"/>
        <v>12.06547619047619</v>
      </c>
      <c r="AK31" s="334"/>
      <c r="AL31" s="335"/>
      <c r="AM31" s="336"/>
      <c r="AN31" s="336"/>
      <c r="AO31" s="337"/>
      <c r="AP31" s="338"/>
      <c r="AQ31" s="384"/>
      <c r="AR31" s="385"/>
      <c r="AS31" s="339"/>
      <c r="AT31" s="339"/>
      <c r="AU31" s="332"/>
      <c r="AV31" s="333"/>
      <c r="AW31" s="330"/>
      <c r="AX31" s="331"/>
      <c r="AY31" s="336"/>
      <c r="AZ31" s="336"/>
      <c r="BA31" s="330">
        <v>8108</v>
      </c>
      <c r="BB31" s="331">
        <v>672</v>
      </c>
      <c r="BC31" s="534">
        <f t="shared" si="5"/>
        <v>12.06547619047619</v>
      </c>
      <c r="BD31" s="341">
        <v>42006</v>
      </c>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row>
    <row r="32" spans="1:131" s="9" customFormat="1" ht="9" customHeight="1">
      <c r="A32" s="409">
        <v>24</v>
      </c>
      <c r="B32" s="349"/>
      <c r="C32" s="519" t="s">
        <v>159</v>
      </c>
      <c r="D32" s="464"/>
      <c r="E32" s="464"/>
      <c r="F32" s="464"/>
      <c r="G32" s="464"/>
      <c r="H32" s="464"/>
      <c r="I32" s="464"/>
      <c r="J32" s="464" t="s">
        <v>79</v>
      </c>
      <c r="K32" s="478"/>
      <c r="L32" s="477"/>
      <c r="M32" s="473" t="s">
        <v>160</v>
      </c>
      <c r="N32" s="474"/>
      <c r="O32" s="475" t="s">
        <v>159</v>
      </c>
      <c r="P32" s="476">
        <v>41936</v>
      </c>
      <c r="Q32" s="470" t="s">
        <v>111</v>
      </c>
      <c r="R32" s="327">
        <v>259</v>
      </c>
      <c r="S32" s="327">
        <v>2</v>
      </c>
      <c r="T32" s="327">
        <v>6</v>
      </c>
      <c r="U32" s="328">
        <v>6</v>
      </c>
      <c r="V32" s="328">
        <v>29</v>
      </c>
      <c r="W32" s="329">
        <f>U32-V32</f>
        <v>-23</v>
      </c>
      <c r="X32" s="356">
        <v>6</v>
      </c>
      <c r="Y32" s="526">
        <f t="shared" si="0"/>
        <v>254.66666666666666</v>
      </c>
      <c r="Z32" s="435">
        <v>11</v>
      </c>
      <c r="AA32" s="330">
        <v>58</v>
      </c>
      <c r="AB32" s="331">
        <v>7</v>
      </c>
      <c r="AC32" s="330">
        <v>130</v>
      </c>
      <c r="AD32" s="331">
        <v>15</v>
      </c>
      <c r="AE32" s="330">
        <v>7552</v>
      </c>
      <c r="AF32" s="331">
        <v>1506</v>
      </c>
      <c r="AG32" s="378">
        <f t="shared" si="1"/>
        <v>7740</v>
      </c>
      <c r="AH32" s="379">
        <f t="shared" si="2"/>
        <v>1528</v>
      </c>
      <c r="AI32" s="529">
        <f t="shared" si="3"/>
        <v>254.66666666666666</v>
      </c>
      <c r="AJ32" s="530">
        <f t="shared" si="4"/>
        <v>5.06544502617801</v>
      </c>
      <c r="AK32" s="334">
        <v>41912</v>
      </c>
      <c r="AL32" s="335">
        <v>6890</v>
      </c>
      <c r="AM32" s="336">
        <f aca="true" t="shared" si="17" ref="AM32:AN34">IF(AK32&lt;&gt;0,-(AK32-AG32)/AK32,"")</f>
        <v>-0.8153273525481962</v>
      </c>
      <c r="AN32" s="336">
        <f t="shared" si="17"/>
        <v>-0.7782293178519594</v>
      </c>
      <c r="AO32" s="337">
        <f aca="true" t="shared" si="18" ref="AO32:AP34">AQ32-AG32</f>
        <v>69992</v>
      </c>
      <c r="AP32" s="338">
        <f t="shared" si="18"/>
        <v>11244</v>
      </c>
      <c r="AQ32" s="386">
        <v>77732</v>
      </c>
      <c r="AR32" s="387">
        <v>12772</v>
      </c>
      <c r="AS32" s="339">
        <f>AH32*1/AR32</f>
        <v>0.11963670529282806</v>
      </c>
      <c r="AT32" s="339">
        <f>AP32*1/AR32</f>
        <v>0.8803632947071719</v>
      </c>
      <c r="AU32" s="332">
        <f>AR32/U32</f>
        <v>2128.6666666666665</v>
      </c>
      <c r="AV32" s="333">
        <f>AQ32/AR32</f>
        <v>6.086125900407141</v>
      </c>
      <c r="AW32" s="330">
        <v>77732</v>
      </c>
      <c r="AX32" s="331">
        <v>12772</v>
      </c>
      <c r="AY32" s="336">
        <f aca="true" t="shared" si="19" ref="AY32:AZ34">IF(AW32&lt;&gt;0,-(AW32-AQ32)/AW32,"")</f>
        <v>0</v>
      </c>
      <c r="AZ32" s="336">
        <f t="shared" si="19"/>
        <v>0</v>
      </c>
      <c r="BA32" s="347">
        <v>12611205.67</v>
      </c>
      <c r="BB32" s="348">
        <v>1583927</v>
      </c>
      <c r="BC32" s="534">
        <f t="shared" si="5"/>
        <v>7.961986676153636</v>
      </c>
      <c r="BD32" s="341">
        <v>42006</v>
      </c>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row>
    <row r="33" spans="1:131" s="9" customFormat="1" ht="9" customHeight="1">
      <c r="A33" s="409">
        <v>25</v>
      </c>
      <c r="B33" s="349"/>
      <c r="C33" s="519" t="s">
        <v>235</v>
      </c>
      <c r="D33" s="464"/>
      <c r="E33" s="464"/>
      <c r="F33" s="464"/>
      <c r="G33" s="464"/>
      <c r="H33" s="464"/>
      <c r="I33" s="464"/>
      <c r="J33" s="464"/>
      <c r="K33" s="478"/>
      <c r="L33" s="477"/>
      <c r="M33" s="473" t="s">
        <v>28</v>
      </c>
      <c r="N33" s="474" t="s">
        <v>120</v>
      </c>
      <c r="O33" s="475" t="s">
        <v>236</v>
      </c>
      <c r="P33" s="476">
        <v>41999</v>
      </c>
      <c r="Q33" s="470" t="s">
        <v>102</v>
      </c>
      <c r="R33" s="327">
        <v>5</v>
      </c>
      <c r="S33" s="327">
        <v>4</v>
      </c>
      <c r="T33" s="327">
        <v>6</v>
      </c>
      <c r="U33" s="328">
        <v>6</v>
      </c>
      <c r="V33" s="328">
        <v>5</v>
      </c>
      <c r="W33" s="329">
        <f>U33-V33</f>
        <v>1</v>
      </c>
      <c r="X33" s="356">
        <v>10</v>
      </c>
      <c r="Y33" s="526">
        <f t="shared" si="0"/>
        <v>54.3</v>
      </c>
      <c r="Z33" s="435">
        <v>2</v>
      </c>
      <c r="AA33" s="330">
        <v>2437</v>
      </c>
      <c r="AB33" s="331">
        <v>192</v>
      </c>
      <c r="AC33" s="330">
        <v>2823</v>
      </c>
      <c r="AD33" s="331">
        <v>221</v>
      </c>
      <c r="AE33" s="330">
        <v>1660</v>
      </c>
      <c r="AF33" s="331">
        <v>130</v>
      </c>
      <c r="AG33" s="378">
        <f t="shared" si="1"/>
        <v>6920</v>
      </c>
      <c r="AH33" s="379">
        <f t="shared" si="2"/>
        <v>543</v>
      </c>
      <c r="AI33" s="529">
        <f t="shared" si="3"/>
        <v>90.5</v>
      </c>
      <c r="AJ33" s="530">
        <f t="shared" si="4"/>
        <v>12.74401473296501</v>
      </c>
      <c r="AK33" s="334">
        <v>7974</v>
      </c>
      <c r="AL33" s="335">
        <v>671</v>
      </c>
      <c r="AM33" s="336">
        <f t="shared" si="17"/>
        <v>-0.13217958364685228</v>
      </c>
      <c r="AN33" s="336">
        <f t="shared" si="17"/>
        <v>-0.19076005961251863</v>
      </c>
      <c r="AO33" s="337">
        <f t="shared" si="18"/>
        <v>8013</v>
      </c>
      <c r="AP33" s="338">
        <f t="shared" si="18"/>
        <v>742</v>
      </c>
      <c r="AQ33" s="384">
        <v>14933</v>
      </c>
      <c r="AR33" s="385">
        <v>1285</v>
      </c>
      <c r="AS33" s="339">
        <f>AH33*1/AR33</f>
        <v>0.422568093385214</v>
      </c>
      <c r="AT33" s="339">
        <f>AP33*1/AR33</f>
        <v>0.5774319066147859</v>
      </c>
      <c r="AU33" s="332">
        <f>AR33/U33</f>
        <v>214.16666666666666</v>
      </c>
      <c r="AV33" s="333">
        <f>AQ33/AR33</f>
        <v>11.62101167315175</v>
      </c>
      <c r="AW33" s="330">
        <v>14933</v>
      </c>
      <c r="AX33" s="331">
        <v>1285</v>
      </c>
      <c r="AY33" s="336">
        <f t="shared" si="19"/>
        <v>0</v>
      </c>
      <c r="AZ33" s="336">
        <f t="shared" si="19"/>
        <v>0</v>
      </c>
      <c r="BA33" s="330">
        <v>21853</v>
      </c>
      <c r="BB33" s="331">
        <v>1828</v>
      </c>
      <c r="BC33" s="534">
        <f t="shared" si="5"/>
        <v>11.954595185995624</v>
      </c>
      <c r="BD33" s="341">
        <v>42006</v>
      </c>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row>
    <row r="34" spans="1:131" s="9" customFormat="1" ht="9" customHeight="1">
      <c r="A34" s="409">
        <v>26</v>
      </c>
      <c r="B34" s="349"/>
      <c r="C34" s="519" t="s">
        <v>175</v>
      </c>
      <c r="D34" s="464"/>
      <c r="E34" s="464"/>
      <c r="F34" s="464"/>
      <c r="G34" s="464"/>
      <c r="H34" s="464"/>
      <c r="I34" s="464"/>
      <c r="J34" s="464" t="s">
        <v>79</v>
      </c>
      <c r="K34" s="455"/>
      <c r="L34" s="477"/>
      <c r="M34" s="473" t="s">
        <v>176</v>
      </c>
      <c r="N34" s="474"/>
      <c r="O34" s="475" t="s">
        <v>175</v>
      </c>
      <c r="P34" s="476">
        <v>41964</v>
      </c>
      <c r="Q34" s="470" t="s">
        <v>103</v>
      </c>
      <c r="R34" s="327">
        <v>58</v>
      </c>
      <c r="S34" s="327">
        <v>2</v>
      </c>
      <c r="T34" s="327">
        <v>6</v>
      </c>
      <c r="U34" s="328">
        <v>6</v>
      </c>
      <c r="V34" s="328">
        <v>6</v>
      </c>
      <c r="W34" s="329">
        <f>U34-V34</f>
        <v>0</v>
      </c>
      <c r="X34" s="356">
        <v>25</v>
      </c>
      <c r="Y34" s="526">
        <f t="shared" si="0"/>
        <v>22.2</v>
      </c>
      <c r="Z34" s="435">
        <v>7</v>
      </c>
      <c r="AA34" s="330">
        <v>1411</v>
      </c>
      <c r="AB34" s="331">
        <v>133</v>
      </c>
      <c r="AC34" s="330">
        <v>2021</v>
      </c>
      <c r="AD34" s="331">
        <v>221</v>
      </c>
      <c r="AE34" s="330">
        <v>1837</v>
      </c>
      <c r="AF34" s="331">
        <v>201</v>
      </c>
      <c r="AG34" s="378">
        <f t="shared" si="1"/>
        <v>5269</v>
      </c>
      <c r="AH34" s="379">
        <f t="shared" si="2"/>
        <v>555</v>
      </c>
      <c r="AI34" s="529">
        <f t="shared" si="3"/>
        <v>92.5</v>
      </c>
      <c r="AJ34" s="530">
        <f t="shared" si="4"/>
        <v>9.493693693693693</v>
      </c>
      <c r="AK34" s="334">
        <v>5729</v>
      </c>
      <c r="AL34" s="335">
        <v>547</v>
      </c>
      <c r="AM34" s="336">
        <f t="shared" si="17"/>
        <v>-0.08029324489439693</v>
      </c>
      <c r="AN34" s="336">
        <f t="shared" si="17"/>
        <v>0.014625228519195612</v>
      </c>
      <c r="AO34" s="337">
        <f t="shared" si="18"/>
        <v>4309</v>
      </c>
      <c r="AP34" s="338">
        <f t="shared" si="18"/>
        <v>379</v>
      </c>
      <c r="AQ34" s="384">
        <v>9578</v>
      </c>
      <c r="AR34" s="385">
        <v>934</v>
      </c>
      <c r="AS34" s="339">
        <f>AH34*1/AR34</f>
        <v>0.5942184154175589</v>
      </c>
      <c r="AT34" s="339">
        <f>AP34*1/AR34</f>
        <v>0.4057815845824411</v>
      </c>
      <c r="AU34" s="332">
        <f>AR34/U34</f>
        <v>155.66666666666666</v>
      </c>
      <c r="AV34" s="333">
        <f>AQ34/AR34</f>
        <v>10.254817987152034</v>
      </c>
      <c r="AW34" s="330">
        <v>9578</v>
      </c>
      <c r="AX34" s="331">
        <v>934</v>
      </c>
      <c r="AY34" s="336">
        <f t="shared" si="19"/>
        <v>0</v>
      </c>
      <c r="AZ34" s="336">
        <f t="shared" si="19"/>
        <v>0</v>
      </c>
      <c r="BA34" s="350">
        <v>2001989.85</v>
      </c>
      <c r="BB34" s="351">
        <v>189313</v>
      </c>
      <c r="BC34" s="534">
        <f t="shared" si="5"/>
        <v>10.57502575100495</v>
      </c>
      <c r="BD34" s="341">
        <v>42006</v>
      </c>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row>
    <row r="35" spans="1:131" s="9" customFormat="1" ht="9" customHeight="1">
      <c r="A35" s="409">
        <v>27</v>
      </c>
      <c r="B35" s="326" t="s">
        <v>14</v>
      </c>
      <c r="C35" s="519" t="s">
        <v>262</v>
      </c>
      <c r="D35" s="464"/>
      <c r="E35" s="464"/>
      <c r="F35" s="464"/>
      <c r="G35" s="464"/>
      <c r="H35" s="464"/>
      <c r="I35" s="464"/>
      <c r="J35" s="464" t="s">
        <v>79</v>
      </c>
      <c r="K35" s="478"/>
      <c r="L35" s="477"/>
      <c r="M35" s="473" t="s">
        <v>263</v>
      </c>
      <c r="N35" s="474"/>
      <c r="O35" s="475" t="s">
        <v>262</v>
      </c>
      <c r="P35" s="476">
        <v>42006</v>
      </c>
      <c r="Q35" s="470" t="s">
        <v>109</v>
      </c>
      <c r="R35" s="327">
        <v>13</v>
      </c>
      <c r="S35" s="327">
        <v>10</v>
      </c>
      <c r="T35" s="327">
        <v>13</v>
      </c>
      <c r="U35" s="344">
        <v>13</v>
      </c>
      <c r="V35" s="344" t="s">
        <v>143</v>
      </c>
      <c r="W35" s="329" t="s">
        <v>143</v>
      </c>
      <c r="X35" s="356">
        <v>73</v>
      </c>
      <c r="Y35" s="526">
        <f t="shared" si="0"/>
        <v>5.438356164383562</v>
      </c>
      <c r="Z35" s="435">
        <v>1</v>
      </c>
      <c r="AA35" s="334">
        <v>1398</v>
      </c>
      <c r="AB35" s="335">
        <v>143</v>
      </c>
      <c r="AC35" s="334">
        <v>1158</v>
      </c>
      <c r="AD35" s="335">
        <v>125</v>
      </c>
      <c r="AE35" s="334">
        <v>1209</v>
      </c>
      <c r="AF35" s="335">
        <v>129</v>
      </c>
      <c r="AG35" s="378">
        <f t="shared" si="1"/>
        <v>3765</v>
      </c>
      <c r="AH35" s="379">
        <f t="shared" si="2"/>
        <v>397</v>
      </c>
      <c r="AI35" s="529">
        <f t="shared" si="3"/>
        <v>30.53846153846154</v>
      </c>
      <c r="AJ35" s="530">
        <f t="shared" si="4"/>
        <v>9.483627204030226</v>
      </c>
      <c r="AK35" s="334"/>
      <c r="AL35" s="335"/>
      <c r="AM35" s="336"/>
      <c r="AN35" s="336"/>
      <c r="AO35" s="337"/>
      <c r="AP35" s="338"/>
      <c r="AQ35" s="380"/>
      <c r="AR35" s="381"/>
      <c r="AS35" s="339"/>
      <c r="AT35" s="339"/>
      <c r="AU35" s="332"/>
      <c r="AV35" s="333"/>
      <c r="AW35" s="330"/>
      <c r="AX35" s="331"/>
      <c r="AY35" s="336"/>
      <c r="AZ35" s="336"/>
      <c r="BA35" s="353">
        <v>3765</v>
      </c>
      <c r="BB35" s="354">
        <v>397</v>
      </c>
      <c r="BC35" s="534">
        <f t="shared" si="5"/>
        <v>9.483627204030226</v>
      </c>
      <c r="BD35" s="341">
        <v>42006</v>
      </c>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row>
    <row r="36" spans="1:131" s="9" customFormat="1" ht="9" customHeight="1">
      <c r="A36" s="409">
        <v>28</v>
      </c>
      <c r="B36" s="349"/>
      <c r="C36" s="519" t="s">
        <v>187</v>
      </c>
      <c r="D36" s="464"/>
      <c r="E36" s="464"/>
      <c r="F36" s="464"/>
      <c r="G36" s="464"/>
      <c r="H36" s="464"/>
      <c r="I36" s="464"/>
      <c r="J36" s="464"/>
      <c r="K36" s="478"/>
      <c r="L36" s="477"/>
      <c r="M36" s="473" t="s">
        <v>140</v>
      </c>
      <c r="N36" s="474" t="s">
        <v>142</v>
      </c>
      <c r="O36" s="475" t="s">
        <v>188</v>
      </c>
      <c r="P36" s="476">
        <v>41978</v>
      </c>
      <c r="Q36" s="470" t="s">
        <v>111</v>
      </c>
      <c r="R36" s="327">
        <v>24</v>
      </c>
      <c r="S36" s="327">
        <v>2</v>
      </c>
      <c r="T36" s="327">
        <v>3</v>
      </c>
      <c r="U36" s="328">
        <v>3</v>
      </c>
      <c r="V36" s="328">
        <v>6</v>
      </c>
      <c r="W36" s="329">
        <f aca="true" t="shared" si="20" ref="W36:W62">U36-V36</f>
        <v>-3</v>
      </c>
      <c r="X36" s="356">
        <v>5</v>
      </c>
      <c r="Y36" s="526">
        <f t="shared" si="0"/>
        <v>53.6</v>
      </c>
      <c r="Z36" s="435">
        <v>5</v>
      </c>
      <c r="AA36" s="330">
        <v>858</v>
      </c>
      <c r="AB36" s="331">
        <v>76</v>
      </c>
      <c r="AC36" s="330">
        <v>1178</v>
      </c>
      <c r="AD36" s="331">
        <v>93</v>
      </c>
      <c r="AE36" s="330">
        <v>1219</v>
      </c>
      <c r="AF36" s="331">
        <v>99</v>
      </c>
      <c r="AG36" s="378">
        <f t="shared" si="1"/>
        <v>3255</v>
      </c>
      <c r="AH36" s="379">
        <f t="shared" si="2"/>
        <v>268</v>
      </c>
      <c r="AI36" s="529">
        <f t="shared" si="3"/>
        <v>89.33333333333333</v>
      </c>
      <c r="AJ36" s="530">
        <f t="shared" si="4"/>
        <v>12.145522388059701</v>
      </c>
      <c r="AK36" s="334">
        <v>8525.2</v>
      </c>
      <c r="AL36" s="335">
        <v>446</v>
      </c>
      <c r="AM36" s="336">
        <f aca="true" t="shared" si="21" ref="AM36:AM62">IF(AK36&lt;&gt;0,-(AK36-AG36)/AK36,"")</f>
        <v>-0.6181907755829775</v>
      </c>
      <c r="AN36" s="336">
        <f aca="true" t="shared" si="22" ref="AN36:AN62">IF(AL36&lt;&gt;0,-(AL36-AH36)/AL36,"")</f>
        <v>-0.3991031390134529</v>
      </c>
      <c r="AO36" s="337">
        <f aca="true" t="shared" si="23" ref="AO36:AO62">AQ36-AG36</f>
        <v>15373</v>
      </c>
      <c r="AP36" s="338">
        <f aca="true" t="shared" si="24" ref="AP36:AP62">AR36-AH36</f>
        <v>1250</v>
      </c>
      <c r="AQ36" s="384">
        <v>18628</v>
      </c>
      <c r="AR36" s="385">
        <v>1518</v>
      </c>
      <c r="AS36" s="339">
        <f aca="true" t="shared" si="25" ref="AS36:AS62">AH36*1/AR36</f>
        <v>0.17654808959156784</v>
      </c>
      <c r="AT36" s="339">
        <f aca="true" t="shared" si="26" ref="AT36:AT62">AP36*1/AR36</f>
        <v>0.8234519104084321</v>
      </c>
      <c r="AU36" s="332">
        <f aca="true" t="shared" si="27" ref="AU36:AU62">AR36/U36</f>
        <v>506</v>
      </c>
      <c r="AV36" s="333">
        <f aca="true" t="shared" si="28" ref="AV36:AV62">AQ36/AR36</f>
        <v>12.27140974967062</v>
      </c>
      <c r="AW36" s="330">
        <v>18628</v>
      </c>
      <c r="AX36" s="331">
        <v>1518</v>
      </c>
      <c r="AY36" s="336">
        <f aca="true" t="shared" si="29" ref="AY36:AY62">IF(AW36&lt;&gt;0,-(AW36-AQ36)/AW36,"")</f>
        <v>0</v>
      </c>
      <c r="AZ36" s="336">
        <f aca="true" t="shared" si="30" ref="AZ36:AZ62">IF(AX36&lt;&gt;0,-(AX36-AR36)/AX36,"")</f>
        <v>0</v>
      </c>
      <c r="BA36" s="330">
        <v>295138</v>
      </c>
      <c r="BB36" s="331">
        <v>20525</v>
      </c>
      <c r="BC36" s="534">
        <f t="shared" si="5"/>
        <v>14.37943970767357</v>
      </c>
      <c r="BD36" s="341">
        <v>42006</v>
      </c>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row>
    <row r="37" spans="1:131" s="9" customFormat="1" ht="9" customHeight="1">
      <c r="A37" s="409">
        <v>29</v>
      </c>
      <c r="B37" s="349"/>
      <c r="C37" s="519" t="s">
        <v>130</v>
      </c>
      <c r="D37" s="464"/>
      <c r="E37" s="464" t="s">
        <v>90</v>
      </c>
      <c r="F37" s="464">
        <v>3</v>
      </c>
      <c r="G37" s="464"/>
      <c r="H37" s="464"/>
      <c r="I37" s="464" t="s">
        <v>80</v>
      </c>
      <c r="J37" s="464"/>
      <c r="K37" s="478"/>
      <c r="L37" s="477"/>
      <c r="M37" s="473" t="s">
        <v>131</v>
      </c>
      <c r="N37" s="474" t="s">
        <v>78</v>
      </c>
      <c r="O37" s="475" t="s">
        <v>132</v>
      </c>
      <c r="P37" s="476">
        <v>41838</v>
      </c>
      <c r="Q37" s="470" t="s">
        <v>78</v>
      </c>
      <c r="R37" s="327">
        <v>141</v>
      </c>
      <c r="S37" s="327">
        <v>1</v>
      </c>
      <c r="T37" s="327">
        <v>1</v>
      </c>
      <c r="U37" s="328">
        <v>1</v>
      </c>
      <c r="V37" s="328">
        <v>6</v>
      </c>
      <c r="W37" s="329">
        <f t="shared" si="20"/>
        <v>-5</v>
      </c>
      <c r="X37" s="356">
        <v>1</v>
      </c>
      <c r="Y37" s="526">
        <f t="shared" si="0"/>
        <v>379</v>
      </c>
      <c r="Z37" s="435">
        <v>17</v>
      </c>
      <c r="AA37" s="330">
        <v>942</v>
      </c>
      <c r="AB37" s="331">
        <v>141</v>
      </c>
      <c r="AC37" s="330">
        <v>602</v>
      </c>
      <c r="AD37" s="331">
        <v>53</v>
      </c>
      <c r="AE37" s="330">
        <v>1399</v>
      </c>
      <c r="AF37" s="331">
        <v>185</v>
      </c>
      <c r="AG37" s="378">
        <f t="shared" si="1"/>
        <v>2943</v>
      </c>
      <c r="AH37" s="379">
        <f t="shared" si="2"/>
        <v>379</v>
      </c>
      <c r="AI37" s="529">
        <f t="shared" si="3"/>
        <v>379</v>
      </c>
      <c r="AJ37" s="530">
        <f t="shared" si="4"/>
        <v>7.7651715039577835</v>
      </c>
      <c r="AK37" s="334">
        <v>2943</v>
      </c>
      <c r="AL37" s="335">
        <v>379</v>
      </c>
      <c r="AM37" s="336">
        <f t="shared" si="21"/>
        <v>0</v>
      </c>
      <c r="AN37" s="336">
        <f t="shared" si="22"/>
        <v>0</v>
      </c>
      <c r="AO37" s="337">
        <f t="shared" si="23"/>
        <v>2479.5</v>
      </c>
      <c r="AP37" s="338">
        <f t="shared" si="24"/>
        <v>312</v>
      </c>
      <c r="AQ37" s="384">
        <v>5422.5</v>
      </c>
      <c r="AR37" s="385">
        <v>691</v>
      </c>
      <c r="AS37" s="339">
        <f t="shared" si="25"/>
        <v>0.548480463096961</v>
      </c>
      <c r="AT37" s="339">
        <f t="shared" si="26"/>
        <v>0.4515195369030391</v>
      </c>
      <c r="AU37" s="332">
        <f t="shared" si="27"/>
        <v>691</v>
      </c>
      <c r="AV37" s="333">
        <f t="shared" si="28"/>
        <v>7.847322720694645</v>
      </c>
      <c r="AW37" s="330">
        <v>5422.5</v>
      </c>
      <c r="AX37" s="331">
        <v>691</v>
      </c>
      <c r="AY37" s="336">
        <f t="shared" si="29"/>
        <v>0</v>
      </c>
      <c r="AZ37" s="336">
        <f t="shared" si="30"/>
        <v>0</v>
      </c>
      <c r="BA37" s="330">
        <v>1063802.56</v>
      </c>
      <c r="BB37" s="331">
        <v>103538</v>
      </c>
      <c r="BC37" s="534">
        <f t="shared" si="5"/>
        <v>10.27451331878151</v>
      </c>
      <c r="BD37" s="341">
        <v>42006</v>
      </c>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row>
    <row r="38" spans="1:131" s="9" customFormat="1" ht="9" customHeight="1">
      <c r="A38" s="409">
        <v>30</v>
      </c>
      <c r="B38" s="349"/>
      <c r="C38" s="519" t="s">
        <v>226</v>
      </c>
      <c r="D38" s="464"/>
      <c r="E38" s="464"/>
      <c r="F38" s="464"/>
      <c r="G38" s="464"/>
      <c r="H38" s="464"/>
      <c r="I38" s="464"/>
      <c r="J38" s="464"/>
      <c r="K38" s="478"/>
      <c r="L38" s="477"/>
      <c r="M38" s="473" t="s">
        <v>229</v>
      </c>
      <c r="N38" s="474" t="s">
        <v>228</v>
      </c>
      <c r="O38" s="475" t="s">
        <v>227</v>
      </c>
      <c r="P38" s="476">
        <v>41999</v>
      </c>
      <c r="Q38" s="470" t="s">
        <v>111</v>
      </c>
      <c r="R38" s="327">
        <v>8</v>
      </c>
      <c r="S38" s="327">
        <v>2</v>
      </c>
      <c r="T38" s="327">
        <v>3</v>
      </c>
      <c r="U38" s="328">
        <v>3</v>
      </c>
      <c r="V38" s="328">
        <v>8</v>
      </c>
      <c r="W38" s="329">
        <f t="shared" si="20"/>
        <v>-5</v>
      </c>
      <c r="X38" s="356">
        <v>14</v>
      </c>
      <c r="Y38" s="526">
        <f t="shared" si="0"/>
        <v>14.214285714285714</v>
      </c>
      <c r="Z38" s="435">
        <v>2</v>
      </c>
      <c r="AA38" s="330">
        <v>683</v>
      </c>
      <c r="AB38" s="331">
        <v>47</v>
      </c>
      <c r="AC38" s="330">
        <v>1255.5</v>
      </c>
      <c r="AD38" s="331">
        <v>90</v>
      </c>
      <c r="AE38" s="330">
        <v>823</v>
      </c>
      <c r="AF38" s="331">
        <v>62</v>
      </c>
      <c r="AG38" s="378">
        <f t="shared" si="1"/>
        <v>2761.5</v>
      </c>
      <c r="AH38" s="379">
        <f t="shared" si="2"/>
        <v>199</v>
      </c>
      <c r="AI38" s="529">
        <f t="shared" si="3"/>
        <v>66.33333333333333</v>
      </c>
      <c r="AJ38" s="530">
        <f t="shared" si="4"/>
        <v>13.876884422110553</v>
      </c>
      <c r="AK38" s="334">
        <v>5540.5</v>
      </c>
      <c r="AL38" s="335">
        <v>424</v>
      </c>
      <c r="AM38" s="336">
        <f t="shared" si="21"/>
        <v>-0.5015792798483891</v>
      </c>
      <c r="AN38" s="336">
        <f t="shared" si="22"/>
        <v>-0.5306603773584906</v>
      </c>
      <c r="AO38" s="337">
        <f t="shared" si="23"/>
        <v>6120</v>
      </c>
      <c r="AP38" s="338">
        <f t="shared" si="24"/>
        <v>493</v>
      </c>
      <c r="AQ38" s="384">
        <v>8881.5</v>
      </c>
      <c r="AR38" s="385">
        <v>692</v>
      </c>
      <c r="AS38" s="339">
        <f t="shared" si="25"/>
        <v>0.2875722543352601</v>
      </c>
      <c r="AT38" s="339">
        <f t="shared" si="26"/>
        <v>0.7124277456647399</v>
      </c>
      <c r="AU38" s="332">
        <f t="shared" si="27"/>
        <v>230.66666666666666</v>
      </c>
      <c r="AV38" s="333">
        <f t="shared" si="28"/>
        <v>12.834537572254336</v>
      </c>
      <c r="AW38" s="330">
        <v>8881.5</v>
      </c>
      <c r="AX38" s="331">
        <v>692</v>
      </c>
      <c r="AY38" s="336">
        <f t="shared" si="29"/>
        <v>0</v>
      </c>
      <c r="AZ38" s="336">
        <f t="shared" si="30"/>
        <v>0</v>
      </c>
      <c r="BA38" s="330">
        <v>11643</v>
      </c>
      <c r="BB38" s="331">
        <v>891</v>
      </c>
      <c r="BC38" s="534">
        <f t="shared" si="5"/>
        <v>13.067340067340067</v>
      </c>
      <c r="BD38" s="341">
        <v>42006</v>
      </c>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row>
    <row r="39" spans="1:131" s="9" customFormat="1" ht="9" customHeight="1">
      <c r="A39" s="409">
        <v>31</v>
      </c>
      <c r="B39" s="349"/>
      <c r="C39" s="519" t="s">
        <v>194</v>
      </c>
      <c r="D39" s="464"/>
      <c r="E39" s="464"/>
      <c r="F39" s="464"/>
      <c r="G39" s="464"/>
      <c r="H39" s="464"/>
      <c r="I39" s="464"/>
      <c r="J39" s="464"/>
      <c r="K39" s="455"/>
      <c r="L39" s="477"/>
      <c r="M39" s="473" t="s">
        <v>196</v>
      </c>
      <c r="N39" s="474" t="s">
        <v>120</v>
      </c>
      <c r="O39" s="475" t="s">
        <v>195</v>
      </c>
      <c r="P39" s="476">
        <v>41985</v>
      </c>
      <c r="Q39" s="470" t="s">
        <v>102</v>
      </c>
      <c r="R39" s="327">
        <v>4</v>
      </c>
      <c r="S39" s="327">
        <v>1</v>
      </c>
      <c r="T39" s="327">
        <v>1</v>
      </c>
      <c r="U39" s="328">
        <v>1</v>
      </c>
      <c r="V39" s="328">
        <v>5</v>
      </c>
      <c r="W39" s="329">
        <f t="shared" si="20"/>
        <v>-4</v>
      </c>
      <c r="X39" s="356">
        <v>5</v>
      </c>
      <c r="Y39" s="526">
        <f t="shared" si="0"/>
        <v>29</v>
      </c>
      <c r="Z39" s="435">
        <v>3</v>
      </c>
      <c r="AA39" s="330">
        <v>633</v>
      </c>
      <c r="AB39" s="331">
        <v>45</v>
      </c>
      <c r="AC39" s="330">
        <v>792</v>
      </c>
      <c r="AD39" s="331">
        <v>57</v>
      </c>
      <c r="AE39" s="330">
        <v>679.5</v>
      </c>
      <c r="AF39" s="331">
        <v>43</v>
      </c>
      <c r="AG39" s="378">
        <f t="shared" si="1"/>
        <v>2104.5</v>
      </c>
      <c r="AH39" s="379">
        <f t="shared" si="2"/>
        <v>145</v>
      </c>
      <c r="AI39" s="529">
        <f t="shared" si="3"/>
        <v>145</v>
      </c>
      <c r="AJ39" s="530">
        <f aca="true" t="shared" si="31" ref="AJ39:AJ58">AG39/AH39</f>
        <v>14.513793103448275</v>
      </c>
      <c r="AK39" s="334">
        <v>2104.5</v>
      </c>
      <c r="AL39" s="335">
        <v>145</v>
      </c>
      <c r="AM39" s="336">
        <f t="shared" si="21"/>
        <v>0</v>
      </c>
      <c r="AN39" s="336">
        <f t="shared" si="22"/>
        <v>0</v>
      </c>
      <c r="AO39" s="337">
        <f t="shared" si="23"/>
        <v>1161.5</v>
      </c>
      <c r="AP39" s="338">
        <f t="shared" si="24"/>
        <v>93</v>
      </c>
      <c r="AQ39" s="384">
        <v>3266</v>
      </c>
      <c r="AR39" s="385">
        <v>238</v>
      </c>
      <c r="AS39" s="339">
        <f t="shared" si="25"/>
        <v>0.6092436974789915</v>
      </c>
      <c r="AT39" s="339">
        <f t="shared" si="26"/>
        <v>0.3907563025210084</v>
      </c>
      <c r="AU39" s="332">
        <f t="shared" si="27"/>
        <v>238</v>
      </c>
      <c r="AV39" s="333">
        <f t="shared" si="28"/>
        <v>13.722689075630251</v>
      </c>
      <c r="AW39" s="330">
        <v>3266</v>
      </c>
      <c r="AX39" s="331">
        <v>238</v>
      </c>
      <c r="AY39" s="336">
        <f t="shared" si="29"/>
        <v>0</v>
      </c>
      <c r="AZ39" s="336">
        <f t="shared" si="30"/>
        <v>0</v>
      </c>
      <c r="BA39" s="330">
        <v>25081</v>
      </c>
      <c r="BB39" s="331">
        <v>1943</v>
      </c>
      <c r="BC39" s="534">
        <f t="shared" si="5"/>
        <v>12.908389089037572</v>
      </c>
      <c r="BD39" s="341">
        <v>42006</v>
      </c>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row>
    <row r="40" spans="1:131" s="9" customFormat="1" ht="9" customHeight="1">
      <c r="A40" s="409">
        <v>32</v>
      </c>
      <c r="B40" s="349"/>
      <c r="C40" s="519" t="s">
        <v>206</v>
      </c>
      <c r="D40" s="464"/>
      <c r="E40" s="464"/>
      <c r="F40" s="464"/>
      <c r="G40" s="464"/>
      <c r="H40" s="464"/>
      <c r="I40" s="464"/>
      <c r="J40" s="464"/>
      <c r="K40" s="478"/>
      <c r="L40" s="477"/>
      <c r="M40" s="473" t="s">
        <v>31</v>
      </c>
      <c r="N40" s="474" t="s">
        <v>207</v>
      </c>
      <c r="O40" s="475" t="s">
        <v>208</v>
      </c>
      <c r="P40" s="476">
        <v>41992</v>
      </c>
      <c r="Q40" s="470" t="s">
        <v>102</v>
      </c>
      <c r="R40" s="327">
        <v>18</v>
      </c>
      <c r="S40" s="327">
        <v>1</v>
      </c>
      <c r="T40" s="327">
        <v>4</v>
      </c>
      <c r="U40" s="328">
        <v>4</v>
      </c>
      <c r="V40" s="328">
        <v>14</v>
      </c>
      <c r="W40" s="329">
        <f t="shared" si="20"/>
        <v>-10</v>
      </c>
      <c r="X40" s="356">
        <v>9</v>
      </c>
      <c r="Y40" s="526">
        <f t="shared" si="0"/>
        <v>19.444444444444443</v>
      </c>
      <c r="Z40" s="435">
        <v>3</v>
      </c>
      <c r="AA40" s="330">
        <v>544</v>
      </c>
      <c r="AB40" s="331">
        <v>46</v>
      </c>
      <c r="AC40" s="330">
        <v>908</v>
      </c>
      <c r="AD40" s="331">
        <v>77</v>
      </c>
      <c r="AE40" s="330">
        <v>631</v>
      </c>
      <c r="AF40" s="331">
        <v>52</v>
      </c>
      <c r="AG40" s="378">
        <f t="shared" si="1"/>
        <v>2083</v>
      </c>
      <c r="AH40" s="379">
        <f t="shared" si="2"/>
        <v>175</v>
      </c>
      <c r="AI40" s="529">
        <f t="shared" si="3"/>
        <v>43.75</v>
      </c>
      <c r="AJ40" s="530">
        <f t="shared" si="31"/>
        <v>11.902857142857142</v>
      </c>
      <c r="AK40" s="334">
        <v>10159.5</v>
      </c>
      <c r="AL40" s="335">
        <v>794</v>
      </c>
      <c r="AM40" s="336">
        <f t="shared" si="21"/>
        <v>-0.7949702249126434</v>
      </c>
      <c r="AN40" s="336">
        <f t="shared" si="22"/>
        <v>-0.7795969773299748</v>
      </c>
      <c r="AO40" s="337">
        <f t="shared" si="23"/>
        <v>16335.5</v>
      </c>
      <c r="AP40" s="338">
        <f t="shared" si="24"/>
        <v>1294</v>
      </c>
      <c r="AQ40" s="384">
        <v>18418.5</v>
      </c>
      <c r="AR40" s="385">
        <v>1469</v>
      </c>
      <c r="AS40" s="339">
        <f t="shared" si="25"/>
        <v>0.1191286589516678</v>
      </c>
      <c r="AT40" s="339">
        <f t="shared" si="26"/>
        <v>0.8808713410483322</v>
      </c>
      <c r="AU40" s="332">
        <f t="shared" si="27"/>
        <v>367.25</v>
      </c>
      <c r="AV40" s="333">
        <f t="shared" si="28"/>
        <v>12.538121170864533</v>
      </c>
      <c r="AW40" s="330">
        <v>18418.5</v>
      </c>
      <c r="AX40" s="331">
        <v>1469</v>
      </c>
      <c r="AY40" s="336">
        <f t="shared" si="29"/>
        <v>0</v>
      </c>
      <c r="AZ40" s="336">
        <f t="shared" si="30"/>
        <v>0</v>
      </c>
      <c r="BA40" s="330">
        <v>57540.9</v>
      </c>
      <c r="BB40" s="331">
        <v>4535</v>
      </c>
      <c r="BC40" s="534">
        <f t="shared" si="5"/>
        <v>12.688180815876516</v>
      </c>
      <c r="BD40" s="341">
        <v>42006</v>
      </c>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row>
    <row r="41" spans="1:131" s="9" customFormat="1" ht="9" customHeight="1">
      <c r="A41" s="409">
        <v>33</v>
      </c>
      <c r="B41" s="349"/>
      <c r="C41" s="519" t="s">
        <v>164</v>
      </c>
      <c r="D41" s="464"/>
      <c r="E41" s="464" t="s">
        <v>90</v>
      </c>
      <c r="F41" s="464">
        <v>3</v>
      </c>
      <c r="G41" s="464">
        <v>2</v>
      </c>
      <c r="H41" s="464"/>
      <c r="I41" s="464" t="s">
        <v>80</v>
      </c>
      <c r="J41" s="464"/>
      <c r="K41" s="478"/>
      <c r="L41" s="477"/>
      <c r="M41" s="473" t="s">
        <v>166</v>
      </c>
      <c r="N41" s="467" t="s">
        <v>110</v>
      </c>
      <c r="O41" s="475" t="s">
        <v>165</v>
      </c>
      <c r="P41" s="476">
        <v>41943</v>
      </c>
      <c r="Q41" s="470" t="s">
        <v>44</v>
      </c>
      <c r="R41" s="327">
        <v>74</v>
      </c>
      <c r="S41" s="327">
        <v>5</v>
      </c>
      <c r="T41" s="327">
        <v>6</v>
      </c>
      <c r="U41" s="328">
        <v>8</v>
      </c>
      <c r="V41" s="328">
        <v>13</v>
      </c>
      <c r="W41" s="329">
        <f t="shared" si="20"/>
        <v>-5</v>
      </c>
      <c r="X41" s="356">
        <v>9</v>
      </c>
      <c r="Y41" s="526">
        <f aca="true" t="shared" si="32" ref="Y41:Y62">AH41/X41</f>
        <v>20.88888888888889</v>
      </c>
      <c r="Z41" s="435">
        <v>10</v>
      </c>
      <c r="AA41" s="330">
        <v>594</v>
      </c>
      <c r="AB41" s="331">
        <v>62</v>
      </c>
      <c r="AC41" s="330">
        <v>640</v>
      </c>
      <c r="AD41" s="331">
        <v>65</v>
      </c>
      <c r="AE41" s="330">
        <v>625</v>
      </c>
      <c r="AF41" s="331">
        <v>61</v>
      </c>
      <c r="AG41" s="378">
        <f aca="true" t="shared" si="33" ref="AG41:AG62">AA41+AC41+AE41</f>
        <v>1859</v>
      </c>
      <c r="AH41" s="379">
        <f aca="true" t="shared" si="34" ref="AH41:AH62">AB41+AD41+AF41</f>
        <v>188</v>
      </c>
      <c r="AI41" s="529">
        <f aca="true" t="shared" si="35" ref="AI41:AI62">AH41/U41</f>
        <v>23.5</v>
      </c>
      <c r="AJ41" s="530">
        <f t="shared" si="31"/>
        <v>9.888297872340425</v>
      </c>
      <c r="AK41" s="334">
        <v>2979</v>
      </c>
      <c r="AL41" s="335">
        <v>387</v>
      </c>
      <c r="AM41" s="336">
        <f t="shared" si="21"/>
        <v>-0.37596508895602554</v>
      </c>
      <c r="AN41" s="336">
        <f t="shared" si="22"/>
        <v>-0.5142118863049095</v>
      </c>
      <c r="AO41" s="337">
        <f t="shared" si="23"/>
        <v>2696</v>
      </c>
      <c r="AP41" s="338">
        <f t="shared" si="24"/>
        <v>434</v>
      </c>
      <c r="AQ41" s="384">
        <v>4555</v>
      </c>
      <c r="AR41" s="385">
        <v>622</v>
      </c>
      <c r="AS41" s="339">
        <f t="shared" si="25"/>
        <v>0.3022508038585209</v>
      </c>
      <c r="AT41" s="339">
        <f t="shared" si="26"/>
        <v>0.6977491961414791</v>
      </c>
      <c r="AU41" s="332">
        <f t="shared" si="27"/>
        <v>77.75</v>
      </c>
      <c r="AV41" s="333">
        <f t="shared" si="28"/>
        <v>7.323151125401929</v>
      </c>
      <c r="AW41" s="330">
        <v>4555</v>
      </c>
      <c r="AX41" s="331">
        <v>622</v>
      </c>
      <c r="AY41" s="336">
        <f t="shared" si="29"/>
        <v>0</v>
      </c>
      <c r="AZ41" s="336">
        <f t="shared" si="30"/>
        <v>0</v>
      </c>
      <c r="BA41" s="330">
        <v>3820540</v>
      </c>
      <c r="BB41" s="331">
        <v>328066</v>
      </c>
      <c r="BC41" s="534">
        <f aca="true" t="shared" si="36" ref="BC41:BC62">BA41/BB41</f>
        <v>11.645644473977796</v>
      </c>
      <c r="BD41" s="341">
        <v>42006</v>
      </c>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row>
    <row r="42" spans="1:131" s="9" customFormat="1" ht="9" customHeight="1">
      <c r="A42" s="409">
        <v>34</v>
      </c>
      <c r="B42" s="349"/>
      <c r="C42" s="522" t="s">
        <v>152</v>
      </c>
      <c r="D42" s="464"/>
      <c r="E42" s="464"/>
      <c r="F42" s="464"/>
      <c r="G42" s="464"/>
      <c r="H42" s="464"/>
      <c r="I42" s="464"/>
      <c r="J42" s="471"/>
      <c r="K42" s="457" t="s">
        <v>242</v>
      </c>
      <c r="L42" s="465" t="s">
        <v>89</v>
      </c>
      <c r="M42" s="466" t="s">
        <v>126</v>
      </c>
      <c r="N42" s="467" t="s">
        <v>123</v>
      </c>
      <c r="O42" s="468" t="s">
        <v>153</v>
      </c>
      <c r="P42" s="469">
        <v>41901</v>
      </c>
      <c r="Q42" s="470" t="s">
        <v>123</v>
      </c>
      <c r="R42" s="343">
        <v>236</v>
      </c>
      <c r="S42" s="343">
        <v>1</v>
      </c>
      <c r="T42" s="343">
        <v>2</v>
      </c>
      <c r="U42" s="344">
        <v>2</v>
      </c>
      <c r="V42" s="344">
        <v>3</v>
      </c>
      <c r="W42" s="329">
        <f t="shared" si="20"/>
        <v>-1</v>
      </c>
      <c r="X42" s="356">
        <v>6</v>
      </c>
      <c r="Y42" s="526">
        <f t="shared" si="32"/>
        <v>56.666666666666664</v>
      </c>
      <c r="Z42" s="435">
        <v>16</v>
      </c>
      <c r="AA42" s="345">
        <v>328</v>
      </c>
      <c r="AB42" s="346">
        <v>41</v>
      </c>
      <c r="AC42" s="345">
        <v>0</v>
      </c>
      <c r="AD42" s="346">
        <v>0</v>
      </c>
      <c r="AE42" s="345">
        <v>1528</v>
      </c>
      <c r="AF42" s="346">
        <v>299</v>
      </c>
      <c r="AG42" s="378">
        <f t="shared" si="33"/>
        <v>1856</v>
      </c>
      <c r="AH42" s="379">
        <f t="shared" si="34"/>
        <v>340</v>
      </c>
      <c r="AI42" s="529">
        <f t="shared" si="35"/>
        <v>170</v>
      </c>
      <c r="AJ42" s="530">
        <f t="shared" si="31"/>
        <v>5.458823529411765</v>
      </c>
      <c r="AK42" s="334">
        <v>731</v>
      </c>
      <c r="AL42" s="335">
        <v>84</v>
      </c>
      <c r="AM42" s="336">
        <f t="shared" si="21"/>
        <v>1.5389876880984952</v>
      </c>
      <c r="AN42" s="336">
        <f t="shared" si="22"/>
        <v>3.0476190476190474</v>
      </c>
      <c r="AO42" s="337">
        <f t="shared" si="23"/>
        <v>670</v>
      </c>
      <c r="AP42" s="338">
        <f t="shared" si="24"/>
        <v>-156</v>
      </c>
      <c r="AQ42" s="441">
        <v>2526</v>
      </c>
      <c r="AR42" s="442">
        <v>184</v>
      </c>
      <c r="AS42" s="339">
        <f t="shared" si="25"/>
        <v>1.8478260869565217</v>
      </c>
      <c r="AT42" s="339">
        <f t="shared" si="26"/>
        <v>-0.8478260869565217</v>
      </c>
      <c r="AU42" s="332">
        <f t="shared" si="27"/>
        <v>92</v>
      </c>
      <c r="AV42" s="333">
        <f t="shared" si="28"/>
        <v>13.728260869565217</v>
      </c>
      <c r="AW42" s="347">
        <v>2526</v>
      </c>
      <c r="AX42" s="348">
        <v>184</v>
      </c>
      <c r="AY42" s="336">
        <f t="shared" si="29"/>
        <v>0</v>
      </c>
      <c r="AZ42" s="336">
        <f t="shared" si="30"/>
        <v>0</v>
      </c>
      <c r="BA42" s="347">
        <v>6130471.94</v>
      </c>
      <c r="BB42" s="348">
        <v>541495</v>
      </c>
      <c r="BC42" s="534">
        <f t="shared" si="36"/>
        <v>11.321382358101184</v>
      </c>
      <c r="BD42" s="341">
        <v>42006</v>
      </c>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row>
    <row r="43" spans="1:131" s="9" customFormat="1" ht="9" customHeight="1">
      <c r="A43" s="409">
        <v>35</v>
      </c>
      <c r="B43" s="349"/>
      <c r="C43" s="519" t="s">
        <v>170</v>
      </c>
      <c r="D43" s="464"/>
      <c r="E43" s="464"/>
      <c r="F43" s="464"/>
      <c r="G43" s="464"/>
      <c r="H43" s="464"/>
      <c r="I43" s="464"/>
      <c r="J43" s="464" t="s">
        <v>79</v>
      </c>
      <c r="K43" s="478"/>
      <c r="L43" s="477"/>
      <c r="M43" s="473" t="s">
        <v>116</v>
      </c>
      <c r="N43" s="474"/>
      <c r="O43" s="475" t="s">
        <v>171</v>
      </c>
      <c r="P43" s="476">
        <v>41950</v>
      </c>
      <c r="Q43" s="470" t="s">
        <v>40</v>
      </c>
      <c r="R43" s="327">
        <v>208</v>
      </c>
      <c r="S43" s="327">
        <v>5</v>
      </c>
      <c r="T43" s="327">
        <v>6</v>
      </c>
      <c r="U43" s="328">
        <v>6</v>
      </c>
      <c r="V43" s="328">
        <v>10</v>
      </c>
      <c r="W43" s="329">
        <f t="shared" si="20"/>
        <v>-4</v>
      </c>
      <c r="X43" s="356">
        <v>10</v>
      </c>
      <c r="Y43" s="526">
        <f t="shared" si="32"/>
        <v>27.2</v>
      </c>
      <c r="Z43" s="436">
        <v>9</v>
      </c>
      <c r="AA43" s="330">
        <v>487</v>
      </c>
      <c r="AB43" s="331">
        <v>69</v>
      </c>
      <c r="AC43" s="330">
        <v>957</v>
      </c>
      <c r="AD43" s="331">
        <v>155</v>
      </c>
      <c r="AE43" s="330">
        <v>336</v>
      </c>
      <c r="AF43" s="331">
        <v>48</v>
      </c>
      <c r="AG43" s="378">
        <f t="shared" si="33"/>
        <v>1780</v>
      </c>
      <c r="AH43" s="379">
        <f t="shared" si="34"/>
        <v>272</v>
      </c>
      <c r="AI43" s="529">
        <f t="shared" si="35"/>
        <v>45.333333333333336</v>
      </c>
      <c r="AJ43" s="530">
        <f t="shared" si="31"/>
        <v>6.544117647058823</v>
      </c>
      <c r="AK43" s="334">
        <v>4658</v>
      </c>
      <c r="AL43" s="335">
        <v>422</v>
      </c>
      <c r="AM43" s="336">
        <f t="shared" si="21"/>
        <v>-0.6178617432374409</v>
      </c>
      <c r="AN43" s="336">
        <f t="shared" si="22"/>
        <v>-0.35545023696682465</v>
      </c>
      <c r="AO43" s="337">
        <f t="shared" si="23"/>
        <v>6728</v>
      </c>
      <c r="AP43" s="338">
        <f t="shared" si="24"/>
        <v>582</v>
      </c>
      <c r="AQ43" s="384">
        <v>8508</v>
      </c>
      <c r="AR43" s="385">
        <v>854</v>
      </c>
      <c r="AS43" s="339">
        <f t="shared" si="25"/>
        <v>0.3185011709601874</v>
      </c>
      <c r="AT43" s="339">
        <f t="shared" si="26"/>
        <v>0.6814988290398126</v>
      </c>
      <c r="AU43" s="332">
        <f t="shared" si="27"/>
        <v>142.33333333333334</v>
      </c>
      <c r="AV43" s="333">
        <f t="shared" si="28"/>
        <v>9.962529274004684</v>
      </c>
      <c r="AW43" s="330">
        <v>8508</v>
      </c>
      <c r="AX43" s="331">
        <v>854</v>
      </c>
      <c r="AY43" s="336">
        <f t="shared" si="29"/>
        <v>0</v>
      </c>
      <c r="AZ43" s="336">
        <f t="shared" si="30"/>
        <v>0</v>
      </c>
      <c r="BA43" s="330">
        <v>3339022</v>
      </c>
      <c r="BB43" s="331">
        <v>316228</v>
      </c>
      <c r="BC43" s="534">
        <f t="shared" si="36"/>
        <v>10.558906864667266</v>
      </c>
      <c r="BD43" s="341">
        <v>42006</v>
      </c>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row>
    <row r="44" spans="1:131" s="9" customFormat="1" ht="9" customHeight="1">
      <c r="A44" s="409">
        <v>36</v>
      </c>
      <c r="B44" s="349"/>
      <c r="C44" s="519" t="s">
        <v>177</v>
      </c>
      <c r="D44" s="464"/>
      <c r="E44" s="464"/>
      <c r="F44" s="464"/>
      <c r="G44" s="464"/>
      <c r="H44" s="464"/>
      <c r="I44" s="464"/>
      <c r="J44" s="464" t="s">
        <v>79</v>
      </c>
      <c r="K44" s="455"/>
      <c r="L44" s="477"/>
      <c r="M44" s="473" t="s">
        <v>161</v>
      </c>
      <c r="N44" s="474"/>
      <c r="O44" s="475" t="s">
        <v>178</v>
      </c>
      <c r="P44" s="476">
        <v>41964</v>
      </c>
      <c r="Q44" s="470" t="s">
        <v>102</v>
      </c>
      <c r="R44" s="327">
        <v>174</v>
      </c>
      <c r="S44" s="327">
        <v>7</v>
      </c>
      <c r="T44" s="327">
        <v>8</v>
      </c>
      <c r="U44" s="328">
        <v>9</v>
      </c>
      <c r="V44" s="328">
        <v>29</v>
      </c>
      <c r="W44" s="329">
        <f t="shared" si="20"/>
        <v>-20</v>
      </c>
      <c r="X44" s="356">
        <v>34</v>
      </c>
      <c r="Y44" s="526">
        <f t="shared" si="32"/>
        <v>5.911764705882353</v>
      </c>
      <c r="Z44" s="435">
        <v>7</v>
      </c>
      <c r="AA44" s="330">
        <v>593</v>
      </c>
      <c r="AB44" s="331">
        <v>75</v>
      </c>
      <c r="AC44" s="330">
        <v>643</v>
      </c>
      <c r="AD44" s="331">
        <v>78</v>
      </c>
      <c r="AE44" s="330">
        <v>374</v>
      </c>
      <c r="AF44" s="331">
        <v>48</v>
      </c>
      <c r="AG44" s="378">
        <f t="shared" si="33"/>
        <v>1610</v>
      </c>
      <c r="AH44" s="379">
        <f t="shared" si="34"/>
        <v>201</v>
      </c>
      <c r="AI44" s="529">
        <f t="shared" si="35"/>
        <v>22.333333333333332</v>
      </c>
      <c r="AJ44" s="530">
        <f t="shared" si="31"/>
        <v>8.009950248756219</v>
      </c>
      <c r="AK44" s="334">
        <v>10846</v>
      </c>
      <c r="AL44" s="335">
        <v>1161</v>
      </c>
      <c r="AM44" s="336">
        <f t="shared" si="21"/>
        <v>-0.8515581781301862</v>
      </c>
      <c r="AN44" s="336">
        <f t="shared" si="22"/>
        <v>-0.8268733850129198</v>
      </c>
      <c r="AO44" s="337">
        <f t="shared" si="23"/>
        <v>14304.5</v>
      </c>
      <c r="AP44" s="338">
        <f t="shared" si="24"/>
        <v>1560</v>
      </c>
      <c r="AQ44" s="384">
        <v>15914.5</v>
      </c>
      <c r="AR44" s="385">
        <v>1761</v>
      </c>
      <c r="AS44" s="339">
        <f t="shared" si="25"/>
        <v>0.1141396933560477</v>
      </c>
      <c r="AT44" s="339">
        <f t="shared" si="26"/>
        <v>0.8858603066439523</v>
      </c>
      <c r="AU44" s="332">
        <f t="shared" si="27"/>
        <v>195.66666666666666</v>
      </c>
      <c r="AV44" s="333">
        <f t="shared" si="28"/>
        <v>9.037194775695628</v>
      </c>
      <c r="AW44" s="330">
        <v>15914.5</v>
      </c>
      <c r="AX44" s="331">
        <v>1761</v>
      </c>
      <c r="AY44" s="336">
        <f t="shared" si="29"/>
        <v>0</v>
      </c>
      <c r="AZ44" s="336">
        <f t="shared" si="30"/>
        <v>0</v>
      </c>
      <c r="BA44" s="330">
        <v>1218956.445</v>
      </c>
      <c r="BB44" s="331">
        <v>131057</v>
      </c>
      <c r="BC44" s="534">
        <f t="shared" si="36"/>
        <v>9.30096404617838</v>
      </c>
      <c r="BD44" s="341">
        <v>42006</v>
      </c>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row>
    <row r="45" spans="1:131" s="9" customFormat="1" ht="9" customHeight="1">
      <c r="A45" s="409">
        <v>37</v>
      </c>
      <c r="B45" s="349"/>
      <c r="C45" s="519" t="s">
        <v>197</v>
      </c>
      <c r="D45" s="464"/>
      <c r="E45" s="464"/>
      <c r="F45" s="464"/>
      <c r="G45" s="464"/>
      <c r="H45" s="464"/>
      <c r="I45" s="464"/>
      <c r="J45" s="464" t="s">
        <v>79</v>
      </c>
      <c r="K45" s="478"/>
      <c r="L45" s="472"/>
      <c r="M45" s="473" t="s">
        <v>198</v>
      </c>
      <c r="N45" s="474"/>
      <c r="O45" s="475" t="s">
        <v>197</v>
      </c>
      <c r="P45" s="476">
        <v>41985</v>
      </c>
      <c r="Q45" s="470" t="s">
        <v>40</v>
      </c>
      <c r="R45" s="327">
        <v>90</v>
      </c>
      <c r="S45" s="327">
        <v>3</v>
      </c>
      <c r="T45" s="327">
        <v>3</v>
      </c>
      <c r="U45" s="328">
        <v>3</v>
      </c>
      <c r="V45" s="328">
        <v>14</v>
      </c>
      <c r="W45" s="329">
        <f t="shared" si="20"/>
        <v>-11</v>
      </c>
      <c r="X45" s="356">
        <v>10</v>
      </c>
      <c r="Y45" s="526">
        <f t="shared" si="32"/>
        <v>14</v>
      </c>
      <c r="Z45" s="435">
        <v>4</v>
      </c>
      <c r="AA45" s="330">
        <v>245</v>
      </c>
      <c r="AB45" s="331">
        <v>32</v>
      </c>
      <c r="AC45" s="330">
        <v>539</v>
      </c>
      <c r="AD45" s="331">
        <v>68</v>
      </c>
      <c r="AE45" s="330">
        <v>312</v>
      </c>
      <c r="AF45" s="331">
        <v>40</v>
      </c>
      <c r="AG45" s="378">
        <f t="shared" si="33"/>
        <v>1096</v>
      </c>
      <c r="AH45" s="379">
        <f t="shared" si="34"/>
        <v>140</v>
      </c>
      <c r="AI45" s="529">
        <f t="shared" si="35"/>
        <v>46.666666666666664</v>
      </c>
      <c r="AJ45" s="530">
        <f t="shared" si="31"/>
        <v>7.828571428571428</v>
      </c>
      <c r="AK45" s="334">
        <v>12762</v>
      </c>
      <c r="AL45" s="335">
        <v>1405</v>
      </c>
      <c r="AM45" s="336">
        <f t="shared" si="21"/>
        <v>-0.9141200438802696</v>
      </c>
      <c r="AN45" s="336">
        <f t="shared" si="22"/>
        <v>-0.900355871886121</v>
      </c>
      <c r="AO45" s="337">
        <f t="shared" si="23"/>
        <v>17071</v>
      </c>
      <c r="AP45" s="338">
        <f t="shared" si="24"/>
        <v>1864</v>
      </c>
      <c r="AQ45" s="384">
        <v>18167</v>
      </c>
      <c r="AR45" s="385">
        <v>2004</v>
      </c>
      <c r="AS45" s="339">
        <f t="shared" si="25"/>
        <v>0.06986027944111776</v>
      </c>
      <c r="AT45" s="339">
        <f t="shared" si="26"/>
        <v>0.9301397205588823</v>
      </c>
      <c r="AU45" s="332">
        <f t="shared" si="27"/>
        <v>668</v>
      </c>
      <c r="AV45" s="333">
        <f t="shared" si="28"/>
        <v>9.065369261477047</v>
      </c>
      <c r="AW45" s="330">
        <v>18167</v>
      </c>
      <c r="AX45" s="331">
        <v>2004</v>
      </c>
      <c r="AY45" s="336">
        <f t="shared" si="29"/>
        <v>0</v>
      </c>
      <c r="AZ45" s="336">
        <f t="shared" si="30"/>
        <v>0</v>
      </c>
      <c r="BA45" s="350">
        <v>619676</v>
      </c>
      <c r="BB45" s="351">
        <v>58665</v>
      </c>
      <c r="BC45" s="534">
        <f t="shared" si="36"/>
        <v>10.562959174976562</v>
      </c>
      <c r="BD45" s="341">
        <v>42006</v>
      </c>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row>
    <row r="46" spans="1:131" s="9" customFormat="1" ht="9" customHeight="1">
      <c r="A46" s="409">
        <v>38</v>
      </c>
      <c r="B46" s="349"/>
      <c r="C46" s="519" t="s">
        <v>167</v>
      </c>
      <c r="D46" s="464"/>
      <c r="E46" s="464"/>
      <c r="F46" s="464"/>
      <c r="G46" s="464"/>
      <c r="H46" s="464"/>
      <c r="I46" s="464"/>
      <c r="J46" s="464" t="s">
        <v>79</v>
      </c>
      <c r="K46" s="478"/>
      <c r="L46" s="477"/>
      <c r="M46" s="473" t="s">
        <v>168</v>
      </c>
      <c r="N46" s="474"/>
      <c r="O46" s="475" t="s">
        <v>167</v>
      </c>
      <c r="P46" s="476">
        <v>41943</v>
      </c>
      <c r="Q46" s="470" t="s">
        <v>40</v>
      </c>
      <c r="R46" s="327">
        <v>229</v>
      </c>
      <c r="S46" s="327">
        <v>3</v>
      </c>
      <c r="T46" s="327">
        <v>3</v>
      </c>
      <c r="U46" s="328">
        <v>3</v>
      </c>
      <c r="V46" s="328">
        <v>10</v>
      </c>
      <c r="W46" s="329">
        <f t="shared" si="20"/>
        <v>-7</v>
      </c>
      <c r="X46" s="356">
        <v>3</v>
      </c>
      <c r="Y46" s="526">
        <f t="shared" si="32"/>
        <v>125.33333333333333</v>
      </c>
      <c r="Z46" s="436">
        <v>10</v>
      </c>
      <c r="AA46" s="330">
        <v>267</v>
      </c>
      <c r="AB46" s="331">
        <v>76</v>
      </c>
      <c r="AC46" s="330">
        <v>428</v>
      </c>
      <c r="AD46" s="331">
        <v>161</v>
      </c>
      <c r="AE46" s="330">
        <v>366</v>
      </c>
      <c r="AF46" s="331">
        <v>139</v>
      </c>
      <c r="AG46" s="378">
        <f t="shared" si="33"/>
        <v>1061</v>
      </c>
      <c r="AH46" s="379">
        <f t="shared" si="34"/>
        <v>376</v>
      </c>
      <c r="AI46" s="529">
        <f t="shared" si="35"/>
        <v>125.33333333333333</v>
      </c>
      <c r="AJ46" s="530">
        <f t="shared" si="31"/>
        <v>2.8218085106382977</v>
      </c>
      <c r="AK46" s="334">
        <v>3390</v>
      </c>
      <c r="AL46" s="335">
        <v>635</v>
      </c>
      <c r="AM46" s="336">
        <f t="shared" si="21"/>
        <v>-0.6870206489675517</v>
      </c>
      <c r="AN46" s="336">
        <f t="shared" si="22"/>
        <v>-0.4078740157480315</v>
      </c>
      <c r="AO46" s="337">
        <f t="shared" si="23"/>
        <v>4168</v>
      </c>
      <c r="AP46" s="338">
        <f t="shared" si="24"/>
        <v>604</v>
      </c>
      <c r="AQ46" s="384">
        <v>5229</v>
      </c>
      <c r="AR46" s="385">
        <v>980</v>
      </c>
      <c r="AS46" s="339">
        <f t="shared" si="25"/>
        <v>0.3836734693877551</v>
      </c>
      <c r="AT46" s="339">
        <f t="shared" si="26"/>
        <v>0.6163265306122448</v>
      </c>
      <c r="AU46" s="332">
        <f t="shared" si="27"/>
        <v>326.6666666666667</v>
      </c>
      <c r="AV46" s="333">
        <f t="shared" si="28"/>
        <v>5.335714285714285</v>
      </c>
      <c r="AW46" s="330">
        <v>5229</v>
      </c>
      <c r="AX46" s="331">
        <v>980</v>
      </c>
      <c r="AY46" s="336">
        <f t="shared" si="29"/>
        <v>0</v>
      </c>
      <c r="AZ46" s="336">
        <f t="shared" si="30"/>
        <v>0</v>
      </c>
      <c r="BA46" s="330">
        <v>3162076</v>
      </c>
      <c r="BB46" s="331">
        <v>308859</v>
      </c>
      <c r="BC46" s="534">
        <f t="shared" si="36"/>
        <v>10.2379273390123</v>
      </c>
      <c r="BD46" s="341">
        <v>42006</v>
      </c>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row>
    <row r="47" spans="1:131" s="9" customFormat="1" ht="9" customHeight="1">
      <c r="A47" s="409">
        <v>39</v>
      </c>
      <c r="B47" s="349"/>
      <c r="C47" s="522" t="s">
        <v>125</v>
      </c>
      <c r="D47" s="464"/>
      <c r="E47" s="464" t="s">
        <v>90</v>
      </c>
      <c r="F47" s="464">
        <v>3</v>
      </c>
      <c r="G47" s="464"/>
      <c r="H47" s="464" t="s">
        <v>3</v>
      </c>
      <c r="I47" s="464" t="s">
        <v>80</v>
      </c>
      <c r="J47" s="471"/>
      <c r="K47" s="457" t="s">
        <v>242</v>
      </c>
      <c r="L47" s="465" t="s">
        <v>89</v>
      </c>
      <c r="M47" s="466" t="s">
        <v>13</v>
      </c>
      <c r="N47" s="467" t="s">
        <v>123</v>
      </c>
      <c r="O47" s="468" t="s">
        <v>124</v>
      </c>
      <c r="P47" s="469">
        <v>41810</v>
      </c>
      <c r="Q47" s="470" t="s">
        <v>123</v>
      </c>
      <c r="R47" s="343">
        <v>205</v>
      </c>
      <c r="S47" s="343">
        <v>1</v>
      </c>
      <c r="T47" s="343">
        <v>4</v>
      </c>
      <c r="U47" s="344">
        <v>4</v>
      </c>
      <c r="V47" s="344">
        <v>3</v>
      </c>
      <c r="W47" s="329">
        <f t="shared" si="20"/>
        <v>1</v>
      </c>
      <c r="X47" s="356">
        <v>11</v>
      </c>
      <c r="Y47" s="526">
        <f t="shared" si="32"/>
        <v>8.545454545454545</v>
      </c>
      <c r="Z47" s="435">
        <v>29</v>
      </c>
      <c r="AA47" s="345">
        <v>394</v>
      </c>
      <c r="AB47" s="346">
        <v>34</v>
      </c>
      <c r="AC47" s="345">
        <v>262</v>
      </c>
      <c r="AD47" s="346">
        <v>21</v>
      </c>
      <c r="AE47" s="345">
        <v>324</v>
      </c>
      <c r="AF47" s="346">
        <v>39</v>
      </c>
      <c r="AG47" s="378">
        <f t="shared" si="33"/>
        <v>980</v>
      </c>
      <c r="AH47" s="379">
        <f t="shared" si="34"/>
        <v>94</v>
      </c>
      <c r="AI47" s="529">
        <f t="shared" si="35"/>
        <v>23.5</v>
      </c>
      <c r="AJ47" s="530">
        <f t="shared" si="31"/>
        <v>10.425531914893616</v>
      </c>
      <c r="AK47" s="334">
        <v>716.5</v>
      </c>
      <c r="AL47" s="335">
        <v>52</v>
      </c>
      <c r="AM47" s="336">
        <f t="shared" si="21"/>
        <v>0.3677599441730635</v>
      </c>
      <c r="AN47" s="336">
        <f t="shared" si="22"/>
        <v>0.8076923076923077</v>
      </c>
      <c r="AO47" s="337">
        <f t="shared" si="23"/>
        <v>-71</v>
      </c>
      <c r="AP47" s="338">
        <f t="shared" si="24"/>
        <v>-2</v>
      </c>
      <c r="AQ47" s="441">
        <v>909</v>
      </c>
      <c r="AR47" s="442">
        <v>92</v>
      </c>
      <c r="AS47" s="339">
        <f t="shared" si="25"/>
        <v>1.0217391304347827</v>
      </c>
      <c r="AT47" s="339">
        <f t="shared" si="26"/>
        <v>-0.021739130434782608</v>
      </c>
      <c r="AU47" s="332">
        <f t="shared" si="27"/>
        <v>23</v>
      </c>
      <c r="AV47" s="333">
        <f t="shared" si="28"/>
        <v>9.880434782608695</v>
      </c>
      <c r="AW47" s="347">
        <v>909</v>
      </c>
      <c r="AX47" s="348">
        <v>92</v>
      </c>
      <c r="AY47" s="336">
        <f t="shared" si="29"/>
        <v>0</v>
      </c>
      <c r="AZ47" s="336">
        <f t="shared" si="30"/>
        <v>0</v>
      </c>
      <c r="BA47" s="347">
        <v>3520876.51</v>
      </c>
      <c r="BB47" s="348">
        <v>334367</v>
      </c>
      <c r="BC47" s="534">
        <f t="shared" si="36"/>
        <v>10.529976074193923</v>
      </c>
      <c r="BD47" s="341">
        <v>42006</v>
      </c>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row>
    <row r="48" spans="1:131" s="9" customFormat="1" ht="9" customHeight="1">
      <c r="A48" s="409">
        <v>40</v>
      </c>
      <c r="B48" s="349"/>
      <c r="C48" s="519" t="s">
        <v>211</v>
      </c>
      <c r="D48" s="464"/>
      <c r="E48" s="464"/>
      <c r="F48" s="464"/>
      <c r="G48" s="464"/>
      <c r="H48" s="464"/>
      <c r="I48" s="464"/>
      <c r="J48" s="464"/>
      <c r="K48" s="478"/>
      <c r="L48" s="477"/>
      <c r="M48" s="473" t="s">
        <v>210</v>
      </c>
      <c r="N48" s="474" t="s">
        <v>106</v>
      </c>
      <c r="O48" s="475" t="s">
        <v>209</v>
      </c>
      <c r="P48" s="476">
        <v>41992</v>
      </c>
      <c r="Q48" s="470" t="s">
        <v>102</v>
      </c>
      <c r="R48" s="327">
        <v>7</v>
      </c>
      <c r="S48" s="327">
        <v>2</v>
      </c>
      <c r="T48" s="327">
        <v>5</v>
      </c>
      <c r="U48" s="328">
        <v>5</v>
      </c>
      <c r="V48" s="328">
        <v>6</v>
      </c>
      <c r="W48" s="329">
        <f t="shared" si="20"/>
        <v>-1</v>
      </c>
      <c r="X48" s="356">
        <v>5</v>
      </c>
      <c r="Y48" s="526">
        <f t="shared" si="32"/>
        <v>12.2</v>
      </c>
      <c r="Z48" s="435">
        <v>3</v>
      </c>
      <c r="AA48" s="330">
        <v>311.5</v>
      </c>
      <c r="AB48" s="331">
        <v>21</v>
      </c>
      <c r="AC48" s="330">
        <v>279</v>
      </c>
      <c r="AD48" s="331">
        <v>19</v>
      </c>
      <c r="AE48" s="330">
        <v>338.5</v>
      </c>
      <c r="AF48" s="331">
        <v>21</v>
      </c>
      <c r="AG48" s="378">
        <f t="shared" si="33"/>
        <v>929</v>
      </c>
      <c r="AH48" s="379">
        <f t="shared" si="34"/>
        <v>61</v>
      </c>
      <c r="AI48" s="529">
        <f t="shared" si="35"/>
        <v>12.2</v>
      </c>
      <c r="AJ48" s="530">
        <f t="shared" si="31"/>
        <v>15.229508196721312</v>
      </c>
      <c r="AK48" s="334">
        <v>1904.5</v>
      </c>
      <c r="AL48" s="335">
        <v>131</v>
      </c>
      <c r="AM48" s="336">
        <f t="shared" si="21"/>
        <v>-0.5122079285901812</v>
      </c>
      <c r="AN48" s="336">
        <f t="shared" si="22"/>
        <v>-0.5343511450381679</v>
      </c>
      <c r="AO48" s="337">
        <f t="shared" si="23"/>
        <v>3671.5</v>
      </c>
      <c r="AP48" s="338">
        <f t="shared" si="24"/>
        <v>216</v>
      </c>
      <c r="AQ48" s="384">
        <v>4600.5</v>
      </c>
      <c r="AR48" s="385">
        <v>277</v>
      </c>
      <c r="AS48" s="339">
        <f t="shared" si="25"/>
        <v>0.22021660649819494</v>
      </c>
      <c r="AT48" s="339">
        <f t="shared" si="26"/>
        <v>0.779783393501805</v>
      </c>
      <c r="AU48" s="332">
        <f t="shared" si="27"/>
        <v>55.4</v>
      </c>
      <c r="AV48" s="333">
        <f t="shared" si="28"/>
        <v>16.608303249097474</v>
      </c>
      <c r="AW48" s="330">
        <v>4600.5</v>
      </c>
      <c r="AX48" s="331">
        <v>277</v>
      </c>
      <c r="AY48" s="336">
        <f t="shared" si="29"/>
        <v>0</v>
      </c>
      <c r="AZ48" s="336">
        <f t="shared" si="30"/>
        <v>0</v>
      </c>
      <c r="BA48" s="330">
        <v>14958</v>
      </c>
      <c r="BB48" s="331">
        <v>1068</v>
      </c>
      <c r="BC48" s="534">
        <f t="shared" si="36"/>
        <v>14.00561797752809</v>
      </c>
      <c r="BD48" s="341">
        <v>42006</v>
      </c>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row>
    <row r="49" spans="1:131" s="9" customFormat="1" ht="9" customHeight="1">
      <c r="A49" s="409">
        <v>41</v>
      </c>
      <c r="B49" s="349"/>
      <c r="C49" s="522" t="s">
        <v>155</v>
      </c>
      <c r="D49" s="464"/>
      <c r="E49" s="464"/>
      <c r="F49" s="464"/>
      <c r="G49" s="464"/>
      <c r="H49" s="464"/>
      <c r="I49" s="464"/>
      <c r="J49" s="471" t="s">
        <v>79</v>
      </c>
      <c r="K49" s="457"/>
      <c r="L49" s="472"/>
      <c r="M49" s="466" t="s">
        <v>156</v>
      </c>
      <c r="N49" s="467"/>
      <c r="O49" s="468" t="s">
        <v>155</v>
      </c>
      <c r="P49" s="469">
        <v>41914</v>
      </c>
      <c r="Q49" s="470" t="s">
        <v>42</v>
      </c>
      <c r="R49" s="343">
        <v>335</v>
      </c>
      <c r="S49" s="343">
        <v>1</v>
      </c>
      <c r="T49" s="343">
        <v>1</v>
      </c>
      <c r="U49" s="344">
        <v>1</v>
      </c>
      <c r="V49" s="344">
        <v>2</v>
      </c>
      <c r="W49" s="329">
        <f t="shared" si="20"/>
        <v>-1</v>
      </c>
      <c r="X49" s="356">
        <v>1</v>
      </c>
      <c r="Y49" s="526">
        <f t="shared" si="32"/>
        <v>56</v>
      </c>
      <c r="Z49" s="435">
        <v>14</v>
      </c>
      <c r="AA49" s="345">
        <v>170</v>
      </c>
      <c r="AB49" s="346">
        <v>9</v>
      </c>
      <c r="AC49" s="345">
        <v>325</v>
      </c>
      <c r="AD49" s="346">
        <v>25</v>
      </c>
      <c r="AE49" s="345">
        <v>325</v>
      </c>
      <c r="AF49" s="346">
        <v>22</v>
      </c>
      <c r="AG49" s="378">
        <f t="shared" si="33"/>
        <v>820</v>
      </c>
      <c r="AH49" s="379">
        <f t="shared" si="34"/>
        <v>56</v>
      </c>
      <c r="AI49" s="529">
        <f t="shared" si="35"/>
        <v>56</v>
      </c>
      <c r="AJ49" s="530">
        <f t="shared" si="31"/>
        <v>14.642857142857142</v>
      </c>
      <c r="AK49" s="334">
        <v>777</v>
      </c>
      <c r="AL49" s="335">
        <v>64</v>
      </c>
      <c r="AM49" s="336">
        <f t="shared" si="21"/>
        <v>0.055341055341055344</v>
      </c>
      <c r="AN49" s="336">
        <f t="shared" si="22"/>
        <v>-0.125</v>
      </c>
      <c r="AO49" s="337">
        <f t="shared" si="23"/>
        <v>18613</v>
      </c>
      <c r="AP49" s="338">
        <f t="shared" si="24"/>
        <v>104</v>
      </c>
      <c r="AQ49" s="441">
        <v>19433</v>
      </c>
      <c r="AR49" s="442">
        <v>160</v>
      </c>
      <c r="AS49" s="339">
        <f t="shared" si="25"/>
        <v>0.35</v>
      </c>
      <c r="AT49" s="339">
        <f t="shared" si="26"/>
        <v>0.65</v>
      </c>
      <c r="AU49" s="332">
        <f t="shared" si="27"/>
        <v>160</v>
      </c>
      <c r="AV49" s="333">
        <f t="shared" si="28"/>
        <v>121.45625</v>
      </c>
      <c r="AW49" s="347">
        <v>19433</v>
      </c>
      <c r="AX49" s="348">
        <v>160</v>
      </c>
      <c r="AY49" s="336">
        <f t="shared" si="29"/>
        <v>0</v>
      </c>
      <c r="AZ49" s="336">
        <f t="shared" si="30"/>
        <v>0</v>
      </c>
      <c r="BA49" s="347">
        <v>24667394</v>
      </c>
      <c r="BB49" s="348">
        <v>2184692</v>
      </c>
      <c r="BC49" s="534">
        <f t="shared" si="36"/>
        <v>11.291016765750046</v>
      </c>
      <c r="BD49" s="341">
        <v>42006</v>
      </c>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row>
    <row r="50" spans="1:131" s="9" customFormat="1" ht="9" customHeight="1">
      <c r="A50" s="409">
        <v>42</v>
      </c>
      <c r="B50" s="349"/>
      <c r="C50" s="519" t="s">
        <v>212</v>
      </c>
      <c r="D50" s="464"/>
      <c r="E50" s="464"/>
      <c r="F50" s="464"/>
      <c r="G50" s="464"/>
      <c r="H50" s="464" t="s">
        <v>3</v>
      </c>
      <c r="I50" s="464"/>
      <c r="J50" s="464" t="s">
        <v>79</v>
      </c>
      <c r="K50" s="478"/>
      <c r="L50" s="477"/>
      <c r="M50" s="473" t="s">
        <v>213</v>
      </c>
      <c r="N50" s="474"/>
      <c r="O50" s="475" t="s">
        <v>212</v>
      </c>
      <c r="P50" s="476">
        <v>41999</v>
      </c>
      <c r="Q50" s="470" t="s">
        <v>111</v>
      </c>
      <c r="R50" s="327">
        <v>132</v>
      </c>
      <c r="S50" s="327">
        <v>1</v>
      </c>
      <c r="T50" s="327">
        <v>3</v>
      </c>
      <c r="U50" s="328">
        <v>3</v>
      </c>
      <c r="V50" s="328">
        <v>67</v>
      </c>
      <c r="W50" s="329">
        <f t="shared" si="20"/>
        <v>-64</v>
      </c>
      <c r="X50" s="356">
        <v>3</v>
      </c>
      <c r="Y50" s="526">
        <f t="shared" si="32"/>
        <v>28.666666666666668</v>
      </c>
      <c r="Z50" s="435">
        <v>3</v>
      </c>
      <c r="AA50" s="330">
        <v>135</v>
      </c>
      <c r="AB50" s="331">
        <v>21</v>
      </c>
      <c r="AC50" s="330">
        <v>223</v>
      </c>
      <c r="AD50" s="331">
        <v>30</v>
      </c>
      <c r="AE50" s="330">
        <v>270</v>
      </c>
      <c r="AF50" s="331">
        <v>35</v>
      </c>
      <c r="AG50" s="378">
        <f t="shared" si="33"/>
        <v>628</v>
      </c>
      <c r="AH50" s="379">
        <f t="shared" si="34"/>
        <v>86</v>
      </c>
      <c r="AI50" s="529">
        <f t="shared" si="35"/>
        <v>28.666666666666668</v>
      </c>
      <c r="AJ50" s="530">
        <f t="shared" si="31"/>
        <v>7.3023255813953485</v>
      </c>
      <c r="AK50" s="334">
        <v>52193.5</v>
      </c>
      <c r="AL50" s="335">
        <v>5021</v>
      </c>
      <c r="AM50" s="336">
        <f t="shared" si="21"/>
        <v>-0.987967850402828</v>
      </c>
      <c r="AN50" s="336">
        <f t="shared" si="22"/>
        <v>-0.9828719378609838</v>
      </c>
      <c r="AO50" s="337">
        <f t="shared" si="23"/>
        <v>81008.5</v>
      </c>
      <c r="AP50" s="338">
        <f t="shared" si="24"/>
        <v>8083</v>
      </c>
      <c r="AQ50" s="384">
        <v>81636.5</v>
      </c>
      <c r="AR50" s="385">
        <v>8169</v>
      </c>
      <c r="AS50" s="339">
        <f t="shared" si="25"/>
        <v>0.010527604357938548</v>
      </c>
      <c r="AT50" s="339">
        <f t="shared" si="26"/>
        <v>0.9894723956420615</v>
      </c>
      <c r="AU50" s="332">
        <f t="shared" si="27"/>
        <v>2723</v>
      </c>
      <c r="AV50" s="333">
        <f t="shared" si="28"/>
        <v>9.993450850777329</v>
      </c>
      <c r="AW50" s="330">
        <v>81636.5</v>
      </c>
      <c r="AX50" s="331">
        <v>8169</v>
      </c>
      <c r="AY50" s="336">
        <f t="shared" si="29"/>
        <v>0</v>
      </c>
      <c r="AZ50" s="336">
        <f t="shared" si="30"/>
        <v>0</v>
      </c>
      <c r="BA50" s="330">
        <v>442560.5</v>
      </c>
      <c r="BB50" s="331">
        <v>42441</v>
      </c>
      <c r="BC50" s="534">
        <f t="shared" si="36"/>
        <v>10.427664286892393</v>
      </c>
      <c r="BD50" s="341">
        <v>42006</v>
      </c>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row>
    <row r="51" spans="1:131" s="9" customFormat="1" ht="9" customHeight="1">
      <c r="A51" s="409">
        <v>43</v>
      </c>
      <c r="B51" s="349"/>
      <c r="C51" s="519" t="s">
        <v>169</v>
      </c>
      <c r="D51" s="464"/>
      <c r="E51" s="464"/>
      <c r="F51" s="464"/>
      <c r="G51" s="464"/>
      <c r="H51" s="464" t="s">
        <v>3</v>
      </c>
      <c r="I51" s="464"/>
      <c r="J51" s="464" t="s">
        <v>79</v>
      </c>
      <c r="K51" s="478"/>
      <c r="L51" s="477"/>
      <c r="M51" s="473" t="s">
        <v>137</v>
      </c>
      <c r="N51" s="474"/>
      <c r="O51" s="475" t="s">
        <v>169</v>
      </c>
      <c r="P51" s="476">
        <v>41950</v>
      </c>
      <c r="Q51" s="470" t="s">
        <v>117</v>
      </c>
      <c r="R51" s="327">
        <v>121</v>
      </c>
      <c r="S51" s="327">
        <v>4</v>
      </c>
      <c r="T51" s="327">
        <v>4</v>
      </c>
      <c r="U51" s="328">
        <v>4</v>
      </c>
      <c r="V51" s="328">
        <v>5</v>
      </c>
      <c r="W51" s="329">
        <f t="shared" si="20"/>
        <v>-1</v>
      </c>
      <c r="X51" s="356">
        <v>12</v>
      </c>
      <c r="Y51" s="526">
        <f t="shared" si="32"/>
        <v>5.416666666666667</v>
      </c>
      <c r="Z51" s="435">
        <v>9</v>
      </c>
      <c r="AA51" s="330">
        <v>299.5</v>
      </c>
      <c r="AB51" s="331">
        <v>39</v>
      </c>
      <c r="AC51" s="330">
        <v>145.5</v>
      </c>
      <c r="AD51" s="331">
        <v>16</v>
      </c>
      <c r="AE51" s="330">
        <v>84</v>
      </c>
      <c r="AF51" s="331">
        <v>10</v>
      </c>
      <c r="AG51" s="378">
        <f t="shared" si="33"/>
        <v>529</v>
      </c>
      <c r="AH51" s="379">
        <f t="shared" si="34"/>
        <v>65</v>
      </c>
      <c r="AI51" s="529">
        <f t="shared" si="35"/>
        <v>16.25</v>
      </c>
      <c r="AJ51" s="530">
        <f t="shared" si="31"/>
        <v>8.138461538461538</v>
      </c>
      <c r="AK51" s="334">
        <v>1105.5</v>
      </c>
      <c r="AL51" s="335">
        <v>139</v>
      </c>
      <c r="AM51" s="336">
        <f t="shared" si="21"/>
        <v>-0.5214834916327453</v>
      </c>
      <c r="AN51" s="336">
        <f t="shared" si="22"/>
        <v>-0.5323741007194245</v>
      </c>
      <c r="AO51" s="337">
        <f t="shared" si="23"/>
        <v>1165</v>
      </c>
      <c r="AP51" s="338">
        <f t="shared" si="24"/>
        <v>150</v>
      </c>
      <c r="AQ51" s="384">
        <v>1694</v>
      </c>
      <c r="AR51" s="385">
        <v>215</v>
      </c>
      <c r="AS51" s="339">
        <f t="shared" si="25"/>
        <v>0.3023255813953488</v>
      </c>
      <c r="AT51" s="339">
        <f t="shared" si="26"/>
        <v>0.6976744186046512</v>
      </c>
      <c r="AU51" s="332">
        <f t="shared" si="27"/>
        <v>53.75</v>
      </c>
      <c r="AV51" s="333">
        <f t="shared" si="28"/>
        <v>7.879069767441861</v>
      </c>
      <c r="AW51" s="330">
        <v>1694</v>
      </c>
      <c r="AX51" s="331">
        <v>215</v>
      </c>
      <c r="AY51" s="336">
        <f t="shared" si="29"/>
        <v>0</v>
      </c>
      <c r="AZ51" s="336">
        <f t="shared" si="30"/>
        <v>0</v>
      </c>
      <c r="BA51" s="330">
        <v>418374.04</v>
      </c>
      <c r="BB51" s="331">
        <v>42021</v>
      </c>
      <c r="BC51" s="534">
        <f t="shared" si="36"/>
        <v>9.95630851241046</v>
      </c>
      <c r="BD51" s="341">
        <v>42006</v>
      </c>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row>
    <row r="52" spans="1:131" s="9" customFormat="1" ht="9" customHeight="1">
      <c r="A52" s="409">
        <v>44</v>
      </c>
      <c r="B52" s="349"/>
      <c r="C52" s="522" t="s">
        <v>201</v>
      </c>
      <c r="D52" s="464"/>
      <c r="E52" s="464"/>
      <c r="F52" s="464"/>
      <c r="G52" s="464"/>
      <c r="H52" s="464"/>
      <c r="I52" s="464"/>
      <c r="J52" s="471" t="s">
        <v>79</v>
      </c>
      <c r="K52" s="457"/>
      <c r="L52" s="472"/>
      <c r="M52" s="466" t="s">
        <v>202</v>
      </c>
      <c r="N52" s="467"/>
      <c r="O52" s="468" t="s">
        <v>201</v>
      </c>
      <c r="P52" s="469">
        <v>41985</v>
      </c>
      <c r="Q52" s="470" t="s">
        <v>42</v>
      </c>
      <c r="R52" s="343">
        <v>120</v>
      </c>
      <c r="S52" s="343">
        <v>2</v>
      </c>
      <c r="T52" s="343">
        <v>2</v>
      </c>
      <c r="U52" s="344">
        <v>2</v>
      </c>
      <c r="V52" s="344">
        <v>23</v>
      </c>
      <c r="W52" s="329">
        <f t="shared" si="20"/>
        <v>-21</v>
      </c>
      <c r="X52" s="356">
        <v>2</v>
      </c>
      <c r="Y52" s="526">
        <f t="shared" si="32"/>
        <v>25</v>
      </c>
      <c r="Z52" s="435">
        <v>4</v>
      </c>
      <c r="AA52" s="345">
        <v>63</v>
      </c>
      <c r="AB52" s="346">
        <v>9</v>
      </c>
      <c r="AC52" s="345">
        <v>259</v>
      </c>
      <c r="AD52" s="346">
        <v>26</v>
      </c>
      <c r="AE52" s="345">
        <v>142</v>
      </c>
      <c r="AF52" s="346">
        <v>15</v>
      </c>
      <c r="AG52" s="378">
        <f t="shared" si="33"/>
        <v>464</v>
      </c>
      <c r="AH52" s="379">
        <f t="shared" si="34"/>
        <v>50</v>
      </c>
      <c r="AI52" s="529">
        <f t="shared" si="35"/>
        <v>25</v>
      </c>
      <c r="AJ52" s="530">
        <f t="shared" si="31"/>
        <v>9.28</v>
      </c>
      <c r="AK52" s="334">
        <v>12054</v>
      </c>
      <c r="AL52" s="335">
        <v>1078</v>
      </c>
      <c r="AM52" s="336">
        <f t="shared" si="21"/>
        <v>-0.9615065538410487</v>
      </c>
      <c r="AN52" s="336">
        <f t="shared" si="22"/>
        <v>-0.9536178107606679</v>
      </c>
      <c r="AO52" s="337">
        <f t="shared" si="23"/>
        <v>20517</v>
      </c>
      <c r="AP52" s="338">
        <f t="shared" si="24"/>
        <v>1918</v>
      </c>
      <c r="AQ52" s="386">
        <v>20981</v>
      </c>
      <c r="AR52" s="387">
        <v>1968</v>
      </c>
      <c r="AS52" s="339">
        <f t="shared" si="25"/>
        <v>0.02540650406504065</v>
      </c>
      <c r="AT52" s="339">
        <f t="shared" si="26"/>
        <v>0.9745934959349594</v>
      </c>
      <c r="AU52" s="332">
        <f t="shared" si="27"/>
        <v>984</v>
      </c>
      <c r="AV52" s="333">
        <f t="shared" si="28"/>
        <v>10.661077235772357</v>
      </c>
      <c r="AW52" s="347">
        <v>20981</v>
      </c>
      <c r="AX52" s="348">
        <v>1968</v>
      </c>
      <c r="AY52" s="336">
        <f t="shared" si="29"/>
        <v>0</v>
      </c>
      <c r="AZ52" s="336">
        <f t="shared" si="30"/>
        <v>0</v>
      </c>
      <c r="BA52" s="347">
        <v>847909</v>
      </c>
      <c r="BB52" s="348">
        <v>79066</v>
      </c>
      <c r="BC52" s="534">
        <f t="shared" si="36"/>
        <v>10.72406597020211</v>
      </c>
      <c r="BD52" s="341">
        <v>42006</v>
      </c>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row>
    <row r="53" spans="1:131" s="9" customFormat="1" ht="9" customHeight="1">
      <c r="A53" s="409">
        <v>45</v>
      </c>
      <c r="B53" s="342"/>
      <c r="C53" s="523" t="s">
        <v>205</v>
      </c>
      <c r="D53" s="464"/>
      <c r="E53" s="464"/>
      <c r="F53" s="464"/>
      <c r="G53" s="464"/>
      <c r="H53" s="464" t="s">
        <v>3</v>
      </c>
      <c r="I53" s="464"/>
      <c r="J53" s="471" t="s">
        <v>79</v>
      </c>
      <c r="K53" s="457"/>
      <c r="L53" s="472"/>
      <c r="M53" s="466" t="s">
        <v>149</v>
      </c>
      <c r="N53" s="467"/>
      <c r="O53" s="468" t="s">
        <v>148</v>
      </c>
      <c r="P53" s="469">
        <v>41894</v>
      </c>
      <c r="Q53" s="470" t="s">
        <v>42</v>
      </c>
      <c r="R53" s="343">
        <v>247</v>
      </c>
      <c r="S53" s="343">
        <v>1</v>
      </c>
      <c r="T53" s="343">
        <v>1</v>
      </c>
      <c r="U53" s="344">
        <v>1</v>
      </c>
      <c r="V53" s="344">
        <v>4</v>
      </c>
      <c r="W53" s="329">
        <f t="shared" si="20"/>
        <v>-3</v>
      </c>
      <c r="X53" s="356">
        <v>6</v>
      </c>
      <c r="Y53" s="526">
        <f t="shared" si="32"/>
        <v>9.5</v>
      </c>
      <c r="Z53" s="435">
        <v>17</v>
      </c>
      <c r="AA53" s="345">
        <v>101</v>
      </c>
      <c r="AB53" s="346">
        <v>16</v>
      </c>
      <c r="AC53" s="345">
        <v>135</v>
      </c>
      <c r="AD53" s="346">
        <v>21</v>
      </c>
      <c r="AE53" s="345">
        <v>127</v>
      </c>
      <c r="AF53" s="346">
        <v>20</v>
      </c>
      <c r="AG53" s="378">
        <f t="shared" si="33"/>
        <v>363</v>
      </c>
      <c r="AH53" s="379">
        <f t="shared" si="34"/>
        <v>57</v>
      </c>
      <c r="AI53" s="529">
        <f t="shared" si="35"/>
        <v>57</v>
      </c>
      <c r="AJ53" s="530">
        <f t="shared" si="31"/>
        <v>6.368421052631579</v>
      </c>
      <c r="AK53" s="334">
        <v>1473</v>
      </c>
      <c r="AL53" s="335">
        <v>161</v>
      </c>
      <c r="AM53" s="336">
        <f t="shared" si="21"/>
        <v>-0.7535641547861507</v>
      </c>
      <c r="AN53" s="336">
        <f t="shared" si="22"/>
        <v>-0.6459627329192547</v>
      </c>
      <c r="AO53" s="337">
        <f t="shared" si="23"/>
        <v>3911</v>
      </c>
      <c r="AP53" s="338">
        <f t="shared" si="24"/>
        <v>446</v>
      </c>
      <c r="AQ53" s="441">
        <v>4274</v>
      </c>
      <c r="AR53" s="442">
        <v>503</v>
      </c>
      <c r="AS53" s="339">
        <f t="shared" si="25"/>
        <v>0.11332007952286283</v>
      </c>
      <c r="AT53" s="339">
        <f t="shared" si="26"/>
        <v>0.8866799204771372</v>
      </c>
      <c r="AU53" s="332">
        <f t="shared" si="27"/>
        <v>503</v>
      </c>
      <c r="AV53" s="333">
        <f t="shared" si="28"/>
        <v>8.497017892644136</v>
      </c>
      <c r="AW53" s="347">
        <v>4274</v>
      </c>
      <c r="AX53" s="348">
        <v>503</v>
      </c>
      <c r="AY53" s="336">
        <f t="shared" si="29"/>
        <v>0</v>
      </c>
      <c r="AZ53" s="336">
        <f t="shared" si="30"/>
        <v>0</v>
      </c>
      <c r="BA53" s="347">
        <v>8344336</v>
      </c>
      <c r="BB53" s="348">
        <v>837218</v>
      </c>
      <c r="BC53" s="534">
        <f t="shared" si="36"/>
        <v>9.96674223440012</v>
      </c>
      <c r="BD53" s="341">
        <v>42006</v>
      </c>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row>
    <row r="54" spans="1:131" s="9" customFormat="1" ht="9" customHeight="1">
      <c r="A54" s="409">
        <v>46</v>
      </c>
      <c r="B54" s="349"/>
      <c r="C54" s="519" t="s">
        <v>158</v>
      </c>
      <c r="D54" s="464"/>
      <c r="E54" s="464"/>
      <c r="F54" s="464"/>
      <c r="G54" s="464"/>
      <c r="H54" s="464"/>
      <c r="I54" s="464"/>
      <c r="J54" s="464" t="s">
        <v>79</v>
      </c>
      <c r="K54" s="478"/>
      <c r="L54" s="477"/>
      <c r="M54" s="473" t="s">
        <v>139</v>
      </c>
      <c r="N54" s="474"/>
      <c r="O54" s="475" t="s">
        <v>158</v>
      </c>
      <c r="P54" s="476">
        <v>41929</v>
      </c>
      <c r="Q54" s="470" t="s">
        <v>102</v>
      </c>
      <c r="R54" s="327">
        <v>27</v>
      </c>
      <c r="S54" s="327">
        <v>1</v>
      </c>
      <c r="T54" s="327">
        <v>1</v>
      </c>
      <c r="U54" s="328">
        <v>1</v>
      </c>
      <c r="V54" s="328">
        <v>1</v>
      </c>
      <c r="W54" s="329">
        <f t="shared" si="20"/>
        <v>0</v>
      </c>
      <c r="X54" s="356">
        <v>3</v>
      </c>
      <c r="Y54" s="526">
        <f t="shared" si="32"/>
        <v>11.333333333333334</v>
      </c>
      <c r="Z54" s="435">
        <v>9</v>
      </c>
      <c r="AA54" s="330">
        <v>50</v>
      </c>
      <c r="AB54" s="331">
        <v>10</v>
      </c>
      <c r="AC54" s="330">
        <v>50</v>
      </c>
      <c r="AD54" s="331">
        <v>10</v>
      </c>
      <c r="AE54" s="330">
        <v>70</v>
      </c>
      <c r="AF54" s="331">
        <v>14</v>
      </c>
      <c r="AG54" s="378">
        <f t="shared" si="33"/>
        <v>170</v>
      </c>
      <c r="AH54" s="379">
        <f t="shared" si="34"/>
        <v>34</v>
      </c>
      <c r="AI54" s="529">
        <f t="shared" si="35"/>
        <v>34</v>
      </c>
      <c r="AJ54" s="530">
        <f t="shared" si="31"/>
        <v>5</v>
      </c>
      <c r="AK54" s="334">
        <v>0</v>
      </c>
      <c r="AL54" s="335">
        <v>0</v>
      </c>
      <c r="AM54" s="336">
        <f t="shared" si="21"/>
      </c>
      <c r="AN54" s="336">
        <f t="shared" si="22"/>
      </c>
      <c r="AO54" s="337">
        <f t="shared" si="23"/>
        <v>-20</v>
      </c>
      <c r="AP54" s="338">
        <f t="shared" si="24"/>
        <v>-4</v>
      </c>
      <c r="AQ54" s="384">
        <v>150</v>
      </c>
      <c r="AR54" s="385">
        <v>30</v>
      </c>
      <c r="AS54" s="339">
        <f t="shared" si="25"/>
        <v>1.1333333333333333</v>
      </c>
      <c r="AT54" s="339">
        <f t="shared" si="26"/>
        <v>-0.13333333333333333</v>
      </c>
      <c r="AU54" s="332">
        <f t="shared" si="27"/>
        <v>30</v>
      </c>
      <c r="AV54" s="333">
        <f t="shared" si="28"/>
        <v>5</v>
      </c>
      <c r="AW54" s="330">
        <v>150</v>
      </c>
      <c r="AX54" s="331">
        <v>30</v>
      </c>
      <c r="AY54" s="336">
        <f t="shared" si="29"/>
        <v>0</v>
      </c>
      <c r="AZ54" s="336">
        <f t="shared" si="30"/>
        <v>0</v>
      </c>
      <c r="BA54" s="330">
        <v>64853.9</v>
      </c>
      <c r="BB54" s="331">
        <v>8456</v>
      </c>
      <c r="BC54" s="534">
        <f t="shared" si="36"/>
        <v>7.669571901608325</v>
      </c>
      <c r="BD54" s="341">
        <v>42006</v>
      </c>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row>
    <row r="55" spans="1:131" s="9" customFormat="1" ht="9" customHeight="1">
      <c r="A55" s="409">
        <v>47</v>
      </c>
      <c r="B55" s="349"/>
      <c r="C55" s="519" t="s">
        <v>240</v>
      </c>
      <c r="D55" s="464"/>
      <c r="E55" s="464" t="s">
        <v>90</v>
      </c>
      <c r="F55" s="464"/>
      <c r="G55" s="464"/>
      <c r="H55" s="464"/>
      <c r="I55" s="464" t="s">
        <v>80</v>
      </c>
      <c r="J55" s="464"/>
      <c r="K55" s="478"/>
      <c r="L55" s="477"/>
      <c r="M55" s="473" t="s">
        <v>122</v>
      </c>
      <c r="N55" s="474" t="s">
        <v>104</v>
      </c>
      <c r="O55" s="475" t="s">
        <v>121</v>
      </c>
      <c r="P55" s="476">
        <v>41789</v>
      </c>
      <c r="Q55" s="470" t="s">
        <v>102</v>
      </c>
      <c r="R55" s="327">
        <v>81</v>
      </c>
      <c r="S55" s="327">
        <v>3</v>
      </c>
      <c r="T55" s="327">
        <v>3</v>
      </c>
      <c r="U55" s="328">
        <v>3</v>
      </c>
      <c r="V55" s="328">
        <v>1</v>
      </c>
      <c r="W55" s="329">
        <f t="shared" si="20"/>
        <v>2</v>
      </c>
      <c r="X55" s="356">
        <v>6</v>
      </c>
      <c r="Y55" s="526">
        <f t="shared" si="32"/>
        <v>1.8333333333333333</v>
      </c>
      <c r="Z55" s="435">
        <v>11</v>
      </c>
      <c r="AA55" s="330">
        <v>24</v>
      </c>
      <c r="AB55" s="331">
        <v>3</v>
      </c>
      <c r="AC55" s="330">
        <v>42</v>
      </c>
      <c r="AD55" s="331">
        <v>5</v>
      </c>
      <c r="AE55" s="330">
        <v>26</v>
      </c>
      <c r="AF55" s="331">
        <v>3</v>
      </c>
      <c r="AG55" s="378">
        <f t="shared" si="33"/>
        <v>92</v>
      </c>
      <c r="AH55" s="379">
        <f t="shared" si="34"/>
        <v>11</v>
      </c>
      <c r="AI55" s="529">
        <f t="shared" si="35"/>
        <v>3.6666666666666665</v>
      </c>
      <c r="AJ55" s="530">
        <f t="shared" si="31"/>
        <v>8.363636363636363</v>
      </c>
      <c r="AK55" s="334">
        <v>0</v>
      </c>
      <c r="AL55" s="335">
        <v>0</v>
      </c>
      <c r="AM55" s="336">
        <f t="shared" si="21"/>
      </c>
      <c r="AN55" s="336">
        <f t="shared" si="22"/>
      </c>
      <c r="AO55" s="337">
        <f t="shared" si="23"/>
        <v>1571.2</v>
      </c>
      <c r="AP55" s="338">
        <f t="shared" si="24"/>
        <v>312</v>
      </c>
      <c r="AQ55" s="384">
        <v>1663.2</v>
      </c>
      <c r="AR55" s="385">
        <v>323</v>
      </c>
      <c r="AS55" s="339">
        <f t="shared" si="25"/>
        <v>0.034055727554179564</v>
      </c>
      <c r="AT55" s="339">
        <f t="shared" si="26"/>
        <v>0.9659442724458205</v>
      </c>
      <c r="AU55" s="332">
        <f t="shared" si="27"/>
        <v>107.66666666666667</v>
      </c>
      <c r="AV55" s="333">
        <f t="shared" si="28"/>
        <v>5.149226006191951</v>
      </c>
      <c r="AW55" s="330">
        <v>1663.2</v>
      </c>
      <c r="AX55" s="331">
        <v>323</v>
      </c>
      <c r="AY55" s="336">
        <f t="shared" si="29"/>
        <v>0</v>
      </c>
      <c r="AZ55" s="336">
        <f t="shared" si="30"/>
        <v>0</v>
      </c>
      <c r="BA55" s="330">
        <v>188364.60000000003</v>
      </c>
      <c r="BB55" s="331">
        <v>17696</v>
      </c>
      <c r="BC55" s="534">
        <f t="shared" si="36"/>
        <v>10.644473327305608</v>
      </c>
      <c r="BD55" s="341">
        <v>42006</v>
      </c>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row>
    <row r="56" spans="1:131" s="9" customFormat="1" ht="9" customHeight="1">
      <c r="A56" s="409">
        <v>48</v>
      </c>
      <c r="B56" s="349"/>
      <c r="C56" s="519" t="s">
        <v>146</v>
      </c>
      <c r="D56" s="464"/>
      <c r="E56" s="464"/>
      <c r="F56" s="464"/>
      <c r="G56" s="464"/>
      <c r="H56" s="464"/>
      <c r="I56" s="464"/>
      <c r="J56" s="464" t="s">
        <v>79</v>
      </c>
      <c r="K56" s="478"/>
      <c r="L56" s="477"/>
      <c r="M56" s="473" t="s">
        <v>147</v>
      </c>
      <c r="N56" s="474"/>
      <c r="O56" s="475" t="s">
        <v>146</v>
      </c>
      <c r="P56" s="476">
        <v>41880</v>
      </c>
      <c r="Q56" s="470" t="s">
        <v>133</v>
      </c>
      <c r="R56" s="327">
        <v>180</v>
      </c>
      <c r="S56" s="327">
        <v>2</v>
      </c>
      <c r="T56" s="327">
        <v>2</v>
      </c>
      <c r="U56" s="328">
        <v>2</v>
      </c>
      <c r="V56" s="328">
        <v>2</v>
      </c>
      <c r="W56" s="329">
        <f t="shared" si="20"/>
        <v>0</v>
      </c>
      <c r="X56" s="356">
        <v>10</v>
      </c>
      <c r="Y56" s="526">
        <f t="shared" si="32"/>
        <v>1.1</v>
      </c>
      <c r="Z56" s="435">
        <v>19</v>
      </c>
      <c r="AA56" s="330">
        <v>28</v>
      </c>
      <c r="AB56" s="331">
        <v>4</v>
      </c>
      <c r="AC56" s="330">
        <v>18</v>
      </c>
      <c r="AD56" s="331">
        <v>2</v>
      </c>
      <c r="AE56" s="330">
        <v>39</v>
      </c>
      <c r="AF56" s="331">
        <v>5</v>
      </c>
      <c r="AG56" s="378">
        <f t="shared" si="33"/>
        <v>85</v>
      </c>
      <c r="AH56" s="379">
        <f t="shared" si="34"/>
        <v>11</v>
      </c>
      <c r="AI56" s="529">
        <f t="shared" si="35"/>
        <v>5.5</v>
      </c>
      <c r="AJ56" s="530">
        <f t="shared" si="31"/>
        <v>7.7272727272727275</v>
      </c>
      <c r="AK56" s="334">
        <v>645.5</v>
      </c>
      <c r="AL56" s="335">
        <v>86</v>
      </c>
      <c r="AM56" s="336">
        <f t="shared" si="21"/>
        <v>-0.8683191324554609</v>
      </c>
      <c r="AN56" s="336">
        <f t="shared" si="22"/>
        <v>-0.872093023255814</v>
      </c>
      <c r="AO56" s="337">
        <f t="shared" si="23"/>
        <v>1288.5</v>
      </c>
      <c r="AP56" s="338">
        <f t="shared" si="24"/>
        <v>204</v>
      </c>
      <c r="AQ56" s="439">
        <v>1373.5</v>
      </c>
      <c r="AR56" s="440">
        <v>215</v>
      </c>
      <c r="AS56" s="339">
        <f t="shared" si="25"/>
        <v>0.05116279069767442</v>
      </c>
      <c r="AT56" s="339">
        <f t="shared" si="26"/>
        <v>0.9488372093023256</v>
      </c>
      <c r="AU56" s="332">
        <f t="shared" si="27"/>
        <v>107.5</v>
      </c>
      <c r="AV56" s="333">
        <f t="shared" si="28"/>
        <v>6.388372093023256</v>
      </c>
      <c r="AW56" s="330">
        <v>1373.5</v>
      </c>
      <c r="AX56" s="331">
        <v>215</v>
      </c>
      <c r="AY56" s="336">
        <f t="shared" si="29"/>
        <v>0</v>
      </c>
      <c r="AZ56" s="336">
        <f t="shared" si="30"/>
        <v>0</v>
      </c>
      <c r="BA56" s="330">
        <v>1668055.07</v>
      </c>
      <c r="BB56" s="331">
        <v>178945</v>
      </c>
      <c r="BC56" s="534">
        <f t="shared" si="36"/>
        <v>9.321607588923971</v>
      </c>
      <c r="BD56" s="341">
        <v>42006</v>
      </c>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row>
    <row r="57" spans="1:131" s="9" customFormat="1" ht="9" customHeight="1">
      <c r="A57" s="409">
        <v>49</v>
      </c>
      <c r="B57" s="349"/>
      <c r="C57" s="519" t="s">
        <v>162</v>
      </c>
      <c r="D57" s="464"/>
      <c r="E57" s="464"/>
      <c r="F57" s="464"/>
      <c r="G57" s="464"/>
      <c r="H57" s="464" t="s">
        <v>3</v>
      </c>
      <c r="I57" s="464"/>
      <c r="J57" s="464" t="s">
        <v>79</v>
      </c>
      <c r="K57" s="478"/>
      <c r="L57" s="477"/>
      <c r="M57" s="473" t="s">
        <v>154</v>
      </c>
      <c r="N57" s="474"/>
      <c r="O57" s="475" t="s">
        <v>162</v>
      </c>
      <c r="P57" s="476">
        <v>41936</v>
      </c>
      <c r="Q57" s="470" t="s">
        <v>40</v>
      </c>
      <c r="R57" s="327">
        <v>186</v>
      </c>
      <c r="S57" s="327">
        <v>1</v>
      </c>
      <c r="T57" s="327">
        <v>1</v>
      </c>
      <c r="U57" s="328">
        <v>1</v>
      </c>
      <c r="V57" s="328">
        <v>1</v>
      </c>
      <c r="W57" s="329">
        <f t="shared" si="20"/>
        <v>0</v>
      </c>
      <c r="X57" s="356">
        <v>1</v>
      </c>
      <c r="Y57" s="526">
        <f t="shared" si="32"/>
        <v>9</v>
      </c>
      <c r="Z57" s="436">
        <v>10</v>
      </c>
      <c r="AA57" s="330">
        <v>30</v>
      </c>
      <c r="AB57" s="331">
        <v>4</v>
      </c>
      <c r="AC57" s="330">
        <v>35</v>
      </c>
      <c r="AD57" s="331">
        <v>5</v>
      </c>
      <c r="AE57" s="330">
        <v>0</v>
      </c>
      <c r="AF57" s="331">
        <v>0</v>
      </c>
      <c r="AG57" s="378">
        <f t="shared" si="33"/>
        <v>65</v>
      </c>
      <c r="AH57" s="379">
        <f t="shared" si="34"/>
        <v>9</v>
      </c>
      <c r="AI57" s="529">
        <f t="shared" si="35"/>
        <v>9</v>
      </c>
      <c r="AJ57" s="530">
        <f t="shared" si="31"/>
        <v>7.222222222222222</v>
      </c>
      <c r="AK57" s="334">
        <v>370</v>
      </c>
      <c r="AL57" s="335">
        <v>37</v>
      </c>
      <c r="AM57" s="336">
        <f t="shared" si="21"/>
        <v>-0.8243243243243243</v>
      </c>
      <c r="AN57" s="336">
        <f t="shared" si="22"/>
        <v>-0.7567567567567568</v>
      </c>
      <c r="AO57" s="337">
        <f t="shared" si="23"/>
        <v>305</v>
      </c>
      <c r="AP57" s="338">
        <f t="shared" si="24"/>
        <v>28</v>
      </c>
      <c r="AQ57" s="384">
        <v>370</v>
      </c>
      <c r="AR57" s="385">
        <v>37</v>
      </c>
      <c r="AS57" s="339">
        <f t="shared" si="25"/>
        <v>0.24324324324324326</v>
      </c>
      <c r="AT57" s="339">
        <f t="shared" si="26"/>
        <v>0.7567567567567568</v>
      </c>
      <c r="AU57" s="332">
        <f t="shared" si="27"/>
        <v>37</v>
      </c>
      <c r="AV57" s="333">
        <f t="shared" si="28"/>
        <v>10</v>
      </c>
      <c r="AW57" s="330">
        <v>370</v>
      </c>
      <c r="AX57" s="331">
        <v>37</v>
      </c>
      <c r="AY57" s="336">
        <f t="shared" si="29"/>
        <v>0</v>
      </c>
      <c r="AZ57" s="336">
        <f t="shared" si="30"/>
        <v>0</v>
      </c>
      <c r="BA57" s="330">
        <v>904824</v>
      </c>
      <c r="BB57" s="331">
        <v>83998</v>
      </c>
      <c r="BC57" s="534">
        <f t="shared" si="36"/>
        <v>10.7719707612086</v>
      </c>
      <c r="BD57" s="341">
        <v>42006</v>
      </c>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row>
    <row r="58" spans="1:131" s="9" customFormat="1" ht="9" customHeight="1">
      <c r="A58" s="409">
        <v>50</v>
      </c>
      <c r="B58" s="349"/>
      <c r="C58" s="523" t="s">
        <v>127</v>
      </c>
      <c r="D58" s="464"/>
      <c r="E58" s="464" t="s">
        <v>90</v>
      </c>
      <c r="F58" s="464">
        <v>3</v>
      </c>
      <c r="G58" s="464">
        <v>2</v>
      </c>
      <c r="H58" s="464" t="s">
        <v>3</v>
      </c>
      <c r="I58" s="464"/>
      <c r="J58" s="471"/>
      <c r="K58" s="457" t="s">
        <v>242</v>
      </c>
      <c r="L58" s="465" t="s">
        <v>89</v>
      </c>
      <c r="M58" s="466" t="s">
        <v>129</v>
      </c>
      <c r="N58" s="467" t="s">
        <v>123</v>
      </c>
      <c r="O58" s="468" t="s">
        <v>128</v>
      </c>
      <c r="P58" s="469">
        <v>41831</v>
      </c>
      <c r="Q58" s="470" t="s">
        <v>123</v>
      </c>
      <c r="R58" s="343">
        <v>240</v>
      </c>
      <c r="S58" s="343">
        <v>1</v>
      </c>
      <c r="T58" s="343">
        <v>1</v>
      </c>
      <c r="U58" s="344">
        <v>1</v>
      </c>
      <c r="V58" s="344">
        <v>1</v>
      </c>
      <c r="W58" s="329">
        <f t="shared" si="20"/>
        <v>0</v>
      </c>
      <c r="X58" s="356">
        <v>5</v>
      </c>
      <c r="Y58" s="526">
        <f t="shared" si="32"/>
        <v>1.4</v>
      </c>
      <c r="Z58" s="435">
        <v>26</v>
      </c>
      <c r="AA58" s="345">
        <v>0</v>
      </c>
      <c r="AB58" s="346">
        <v>0</v>
      </c>
      <c r="AC58" s="345">
        <v>18</v>
      </c>
      <c r="AD58" s="346">
        <v>3</v>
      </c>
      <c r="AE58" s="345">
        <v>24</v>
      </c>
      <c r="AF58" s="346">
        <v>4</v>
      </c>
      <c r="AG58" s="378">
        <f t="shared" si="33"/>
        <v>42</v>
      </c>
      <c r="AH58" s="379">
        <f t="shared" si="34"/>
        <v>7</v>
      </c>
      <c r="AI58" s="529">
        <f t="shared" si="35"/>
        <v>7</v>
      </c>
      <c r="AJ58" s="530">
        <f t="shared" si="31"/>
        <v>6</v>
      </c>
      <c r="AK58" s="334">
        <v>24</v>
      </c>
      <c r="AL58" s="335">
        <v>4</v>
      </c>
      <c r="AM58" s="336">
        <f t="shared" si="21"/>
        <v>0.75</v>
      </c>
      <c r="AN58" s="336">
        <f t="shared" si="22"/>
        <v>0.75</v>
      </c>
      <c r="AO58" s="337">
        <f t="shared" si="23"/>
        <v>-6</v>
      </c>
      <c r="AP58" s="338">
        <f t="shared" si="24"/>
        <v>-1</v>
      </c>
      <c r="AQ58" s="386">
        <v>36</v>
      </c>
      <c r="AR58" s="387">
        <v>6</v>
      </c>
      <c r="AS58" s="339">
        <f t="shared" si="25"/>
        <v>1.1666666666666667</v>
      </c>
      <c r="AT58" s="339">
        <f t="shared" si="26"/>
        <v>-0.16666666666666666</v>
      </c>
      <c r="AU58" s="332">
        <f t="shared" si="27"/>
        <v>6</v>
      </c>
      <c r="AV58" s="333">
        <f t="shared" si="28"/>
        <v>6</v>
      </c>
      <c r="AW58" s="347">
        <v>36</v>
      </c>
      <c r="AX58" s="348">
        <v>6</v>
      </c>
      <c r="AY58" s="336">
        <f t="shared" si="29"/>
        <v>0</v>
      </c>
      <c r="AZ58" s="336">
        <f t="shared" si="30"/>
        <v>0</v>
      </c>
      <c r="BA58" s="347">
        <v>7001389.7</v>
      </c>
      <c r="BB58" s="348">
        <v>624417</v>
      </c>
      <c r="BC58" s="534">
        <f t="shared" si="36"/>
        <v>11.212682710432292</v>
      </c>
      <c r="BD58" s="341">
        <v>42006</v>
      </c>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row>
    <row r="59" spans="1:131" s="9" customFormat="1" ht="9" customHeight="1">
      <c r="A59" s="409">
        <v>51</v>
      </c>
      <c r="B59" s="349"/>
      <c r="C59" s="519" t="s">
        <v>118</v>
      </c>
      <c r="D59" s="464"/>
      <c r="E59" s="464"/>
      <c r="F59" s="464"/>
      <c r="G59" s="464"/>
      <c r="H59" s="464"/>
      <c r="I59" s="464"/>
      <c r="J59" s="464" t="s">
        <v>79</v>
      </c>
      <c r="K59" s="478"/>
      <c r="L59" s="477"/>
      <c r="M59" s="473" t="s">
        <v>119</v>
      </c>
      <c r="N59" s="474"/>
      <c r="O59" s="475" t="s">
        <v>118</v>
      </c>
      <c r="P59" s="476">
        <v>41747</v>
      </c>
      <c r="Q59" s="470" t="s">
        <v>102</v>
      </c>
      <c r="R59" s="327">
        <v>73</v>
      </c>
      <c r="S59" s="327">
        <v>1</v>
      </c>
      <c r="T59" s="327">
        <v>1</v>
      </c>
      <c r="U59" s="328">
        <v>1</v>
      </c>
      <c r="V59" s="328">
        <v>1</v>
      </c>
      <c r="W59" s="329">
        <f t="shared" si="20"/>
        <v>0</v>
      </c>
      <c r="X59" s="356">
        <v>4</v>
      </c>
      <c r="Y59" s="526">
        <f t="shared" si="32"/>
        <v>0</v>
      </c>
      <c r="Z59" s="435">
        <v>21</v>
      </c>
      <c r="AA59" s="330">
        <v>0</v>
      </c>
      <c r="AB59" s="331">
        <v>0</v>
      </c>
      <c r="AC59" s="330">
        <v>0</v>
      </c>
      <c r="AD59" s="331">
        <v>0</v>
      </c>
      <c r="AE59" s="330">
        <v>0</v>
      </c>
      <c r="AF59" s="331">
        <v>0</v>
      </c>
      <c r="AG59" s="378">
        <f t="shared" si="33"/>
        <v>0</v>
      </c>
      <c r="AH59" s="379">
        <f t="shared" si="34"/>
        <v>0</v>
      </c>
      <c r="AI59" s="529">
        <f t="shared" si="35"/>
        <v>0</v>
      </c>
      <c r="AJ59" s="530"/>
      <c r="AK59" s="334">
        <v>0</v>
      </c>
      <c r="AL59" s="335">
        <v>0</v>
      </c>
      <c r="AM59" s="336">
        <f t="shared" si="21"/>
      </c>
      <c r="AN59" s="336">
        <f t="shared" si="22"/>
      </c>
      <c r="AO59" s="337">
        <f t="shared" si="23"/>
        <v>2138.4</v>
      </c>
      <c r="AP59" s="338">
        <f t="shared" si="24"/>
        <v>428</v>
      </c>
      <c r="AQ59" s="384">
        <v>2138.4</v>
      </c>
      <c r="AR59" s="385">
        <v>428</v>
      </c>
      <c r="AS59" s="339">
        <f t="shared" si="25"/>
        <v>0</v>
      </c>
      <c r="AT59" s="339">
        <f t="shared" si="26"/>
        <v>1</v>
      </c>
      <c r="AU59" s="332">
        <f t="shared" si="27"/>
        <v>428</v>
      </c>
      <c r="AV59" s="333">
        <f t="shared" si="28"/>
        <v>4.996261682242991</v>
      </c>
      <c r="AW59" s="330">
        <v>2138.4</v>
      </c>
      <c r="AX59" s="331">
        <v>428</v>
      </c>
      <c r="AY59" s="336">
        <f t="shared" si="29"/>
        <v>0</v>
      </c>
      <c r="AZ59" s="336">
        <f t="shared" si="30"/>
        <v>0</v>
      </c>
      <c r="BA59" s="330">
        <v>1463671.28</v>
      </c>
      <c r="BB59" s="331">
        <v>135570</v>
      </c>
      <c r="BC59" s="534">
        <f t="shared" si="36"/>
        <v>10.796424577708933</v>
      </c>
      <c r="BD59" s="341">
        <v>42006</v>
      </c>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row>
    <row r="60" spans="1:131" s="9" customFormat="1" ht="9" customHeight="1">
      <c r="A60" s="409">
        <v>52</v>
      </c>
      <c r="B60" s="342"/>
      <c r="C60" s="519" t="s">
        <v>135</v>
      </c>
      <c r="D60" s="464"/>
      <c r="E60" s="464" t="s">
        <v>90</v>
      </c>
      <c r="F60" s="464">
        <v>3</v>
      </c>
      <c r="G60" s="464"/>
      <c r="H60" s="464"/>
      <c r="I60" s="464" t="s">
        <v>80</v>
      </c>
      <c r="J60" s="464"/>
      <c r="K60" s="478"/>
      <c r="L60" s="477"/>
      <c r="M60" s="473" t="s">
        <v>136</v>
      </c>
      <c r="N60" s="474" t="s">
        <v>108</v>
      </c>
      <c r="O60" s="475" t="s">
        <v>134</v>
      </c>
      <c r="P60" s="476">
        <v>41845</v>
      </c>
      <c r="Q60" s="470" t="s">
        <v>108</v>
      </c>
      <c r="R60" s="327">
        <v>45</v>
      </c>
      <c r="S60" s="327">
        <v>1</v>
      </c>
      <c r="T60" s="327">
        <v>2</v>
      </c>
      <c r="U60" s="328">
        <v>2</v>
      </c>
      <c r="V60" s="328">
        <v>18</v>
      </c>
      <c r="W60" s="329">
        <f t="shared" si="20"/>
        <v>-16</v>
      </c>
      <c r="X60" s="356">
        <v>7</v>
      </c>
      <c r="Y60" s="526">
        <f t="shared" si="32"/>
        <v>0</v>
      </c>
      <c r="Z60" s="435">
        <v>3</v>
      </c>
      <c r="AA60" s="330">
        <v>0</v>
      </c>
      <c r="AB60" s="331">
        <v>0</v>
      </c>
      <c r="AC60" s="330">
        <v>0</v>
      </c>
      <c r="AD60" s="331">
        <v>0</v>
      </c>
      <c r="AE60" s="330">
        <v>0</v>
      </c>
      <c r="AF60" s="331">
        <v>0</v>
      </c>
      <c r="AG60" s="378">
        <f t="shared" si="33"/>
        <v>0</v>
      </c>
      <c r="AH60" s="379">
        <f t="shared" si="34"/>
        <v>0</v>
      </c>
      <c r="AI60" s="529">
        <f t="shared" si="35"/>
        <v>0</v>
      </c>
      <c r="AJ60" s="530"/>
      <c r="AK60" s="334">
        <v>0</v>
      </c>
      <c r="AL60" s="335">
        <v>0</v>
      </c>
      <c r="AM60" s="336">
        <f t="shared" si="21"/>
      </c>
      <c r="AN60" s="336">
        <f t="shared" si="22"/>
      </c>
      <c r="AO60" s="337">
        <f t="shared" si="23"/>
        <v>8123</v>
      </c>
      <c r="AP60" s="338">
        <f t="shared" si="24"/>
        <v>885</v>
      </c>
      <c r="AQ60" s="384">
        <v>8123</v>
      </c>
      <c r="AR60" s="385">
        <v>885</v>
      </c>
      <c r="AS60" s="339">
        <f t="shared" si="25"/>
        <v>0</v>
      </c>
      <c r="AT60" s="339">
        <f t="shared" si="26"/>
        <v>1</v>
      </c>
      <c r="AU60" s="332">
        <f t="shared" si="27"/>
        <v>442.5</v>
      </c>
      <c r="AV60" s="333">
        <f t="shared" si="28"/>
        <v>9.178531073446328</v>
      </c>
      <c r="AW60" s="330">
        <v>8123</v>
      </c>
      <c r="AX60" s="331">
        <v>885</v>
      </c>
      <c r="AY60" s="336">
        <f t="shared" si="29"/>
        <v>0</v>
      </c>
      <c r="AZ60" s="336">
        <f t="shared" si="30"/>
        <v>0</v>
      </c>
      <c r="BA60" s="330">
        <v>102569</v>
      </c>
      <c r="BB60" s="331">
        <v>10690</v>
      </c>
      <c r="BC60" s="534">
        <f t="shared" si="36"/>
        <v>9.59485500467727</v>
      </c>
      <c r="BD60" s="341">
        <v>42006</v>
      </c>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row>
    <row r="61" spans="1:131" s="9" customFormat="1" ht="9" customHeight="1">
      <c r="A61" s="409">
        <v>53</v>
      </c>
      <c r="B61" s="325"/>
      <c r="C61" s="519" t="s">
        <v>190</v>
      </c>
      <c r="D61" s="464"/>
      <c r="E61" s="464" t="s">
        <v>90</v>
      </c>
      <c r="F61" s="464">
        <v>3</v>
      </c>
      <c r="G61" s="464"/>
      <c r="H61" s="464"/>
      <c r="I61" s="464"/>
      <c r="J61" s="464"/>
      <c r="K61" s="455"/>
      <c r="L61" s="477"/>
      <c r="M61" s="473" t="s">
        <v>192</v>
      </c>
      <c r="N61" s="474" t="s">
        <v>103</v>
      </c>
      <c r="O61" s="475" t="s">
        <v>191</v>
      </c>
      <c r="P61" s="476">
        <v>41985</v>
      </c>
      <c r="Q61" s="470" t="s">
        <v>103</v>
      </c>
      <c r="R61" s="327">
        <v>6</v>
      </c>
      <c r="S61" s="327">
        <v>1</v>
      </c>
      <c r="T61" s="327">
        <v>1</v>
      </c>
      <c r="U61" s="328">
        <v>1</v>
      </c>
      <c r="V61" s="328">
        <v>5</v>
      </c>
      <c r="W61" s="329">
        <f t="shared" si="20"/>
        <v>-4</v>
      </c>
      <c r="X61" s="356">
        <v>1</v>
      </c>
      <c r="Y61" s="526">
        <f t="shared" si="32"/>
        <v>0</v>
      </c>
      <c r="Z61" s="435">
        <v>3</v>
      </c>
      <c r="AA61" s="330">
        <v>0</v>
      </c>
      <c r="AB61" s="331">
        <v>0</v>
      </c>
      <c r="AC61" s="330">
        <v>0</v>
      </c>
      <c r="AD61" s="331">
        <v>0</v>
      </c>
      <c r="AE61" s="330">
        <v>0</v>
      </c>
      <c r="AF61" s="331">
        <v>0</v>
      </c>
      <c r="AG61" s="378">
        <f t="shared" si="33"/>
        <v>0</v>
      </c>
      <c r="AH61" s="379">
        <f t="shared" si="34"/>
        <v>0</v>
      </c>
      <c r="AI61" s="529">
        <f t="shared" si="35"/>
        <v>0</v>
      </c>
      <c r="AJ61" s="530"/>
      <c r="AK61" s="334">
        <v>0</v>
      </c>
      <c r="AL61" s="335">
        <v>0</v>
      </c>
      <c r="AM61" s="336">
        <f t="shared" si="21"/>
      </c>
      <c r="AN61" s="336">
        <f t="shared" si="22"/>
      </c>
      <c r="AO61" s="337">
        <f t="shared" si="23"/>
        <v>2097.5</v>
      </c>
      <c r="AP61" s="338">
        <f t="shared" si="24"/>
        <v>220</v>
      </c>
      <c r="AQ61" s="384">
        <v>2097.5</v>
      </c>
      <c r="AR61" s="385">
        <v>220</v>
      </c>
      <c r="AS61" s="339">
        <f t="shared" si="25"/>
        <v>0</v>
      </c>
      <c r="AT61" s="339">
        <f t="shared" si="26"/>
        <v>1</v>
      </c>
      <c r="AU61" s="332">
        <f t="shared" si="27"/>
        <v>220</v>
      </c>
      <c r="AV61" s="333">
        <f t="shared" si="28"/>
        <v>9.534090909090908</v>
      </c>
      <c r="AW61" s="330">
        <v>2097.5</v>
      </c>
      <c r="AX61" s="331">
        <v>220</v>
      </c>
      <c r="AY61" s="336">
        <f t="shared" si="29"/>
        <v>0</v>
      </c>
      <c r="AZ61" s="336">
        <f t="shared" si="30"/>
        <v>0</v>
      </c>
      <c r="BA61" s="350">
        <v>14494.8</v>
      </c>
      <c r="BB61" s="351">
        <v>1196</v>
      </c>
      <c r="BC61" s="534">
        <f t="shared" si="36"/>
        <v>12.119397993311036</v>
      </c>
      <c r="BD61" s="341">
        <v>42006</v>
      </c>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row>
    <row r="62" spans="1:131" s="9" customFormat="1" ht="9" customHeight="1">
      <c r="A62" s="409">
        <v>54</v>
      </c>
      <c r="B62" s="349"/>
      <c r="C62" s="519" t="s">
        <v>145</v>
      </c>
      <c r="D62" s="464"/>
      <c r="E62" s="464"/>
      <c r="F62" s="464"/>
      <c r="G62" s="464"/>
      <c r="H62" s="464"/>
      <c r="I62" s="464"/>
      <c r="J62" s="464"/>
      <c r="K62" s="478"/>
      <c r="L62" s="477"/>
      <c r="M62" s="473" t="s">
        <v>17</v>
      </c>
      <c r="N62" s="474" t="s">
        <v>107</v>
      </c>
      <c r="O62" s="475" t="s">
        <v>144</v>
      </c>
      <c r="P62" s="476">
        <v>41873</v>
      </c>
      <c r="Q62" s="470" t="s">
        <v>102</v>
      </c>
      <c r="R62" s="327">
        <v>10</v>
      </c>
      <c r="S62" s="327">
        <v>1</v>
      </c>
      <c r="T62" s="327">
        <v>1</v>
      </c>
      <c r="U62" s="328">
        <v>1</v>
      </c>
      <c r="V62" s="328">
        <v>1</v>
      </c>
      <c r="W62" s="329">
        <f t="shared" si="20"/>
        <v>0</v>
      </c>
      <c r="X62" s="356">
        <v>1</v>
      </c>
      <c r="Y62" s="526">
        <f t="shared" si="32"/>
        <v>0</v>
      </c>
      <c r="Z62" s="435">
        <v>6</v>
      </c>
      <c r="AA62" s="330">
        <v>0</v>
      </c>
      <c r="AB62" s="331">
        <v>0</v>
      </c>
      <c r="AC62" s="330">
        <v>0</v>
      </c>
      <c r="AD62" s="331">
        <v>0</v>
      </c>
      <c r="AE62" s="330">
        <v>0</v>
      </c>
      <c r="AF62" s="331">
        <v>0</v>
      </c>
      <c r="AG62" s="378">
        <f t="shared" si="33"/>
        <v>0</v>
      </c>
      <c r="AH62" s="379">
        <f t="shared" si="34"/>
        <v>0</v>
      </c>
      <c r="AI62" s="529">
        <f t="shared" si="35"/>
        <v>0</v>
      </c>
      <c r="AJ62" s="530"/>
      <c r="AK62" s="334">
        <v>0</v>
      </c>
      <c r="AL62" s="335">
        <v>0</v>
      </c>
      <c r="AM62" s="336">
        <f t="shared" si="21"/>
      </c>
      <c r="AN62" s="336">
        <f t="shared" si="22"/>
      </c>
      <c r="AO62" s="337">
        <f t="shared" si="23"/>
        <v>345</v>
      </c>
      <c r="AP62" s="338">
        <f t="shared" si="24"/>
        <v>66</v>
      </c>
      <c r="AQ62" s="384">
        <v>345</v>
      </c>
      <c r="AR62" s="385">
        <v>66</v>
      </c>
      <c r="AS62" s="339">
        <f t="shared" si="25"/>
        <v>0</v>
      </c>
      <c r="AT62" s="339">
        <f t="shared" si="26"/>
        <v>1</v>
      </c>
      <c r="AU62" s="332">
        <f t="shared" si="27"/>
        <v>66</v>
      </c>
      <c r="AV62" s="333">
        <f t="shared" si="28"/>
        <v>5.2272727272727275</v>
      </c>
      <c r="AW62" s="330">
        <v>345</v>
      </c>
      <c r="AX62" s="331">
        <v>66</v>
      </c>
      <c r="AY62" s="336">
        <f t="shared" si="29"/>
        <v>0</v>
      </c>
      <c r="AZ62" s="336">
        <f t="shared" si="30"/>
        <v>0</v>
      </c>
      <c r="BA62" s="330">
        <v>10394.44</v>
      </c>
      <c r="BB62" s="331">
        <v>1262</v>
      </c>
      <c r="BC62" s="534">
        <f t="shared" si="36"/>
        <v>8.236481774960382</v>
      </c>
      <c r="BD62" s="341">
        <v>42006</v>
      </c>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row>
    <row r="63" spans="1:131" s="84" customFormat="1" ht="13.5">
      <c r="A63" s="409"/>
      <c r="B63" s="355"/>
      <c r="C63" s="519"/>
      <c r="D63" s="524"/>
      <c r="E63" s="524"/>
      <c r="F63" s="524"/>
      <c r="G63" s="524"/>
      <c r="H63" s="524"/>
      <c r="I63" s="524"/>
      <c r="J63" s="524"/>
      <c r="K63" s="525"/>
      <c r="L63" s="475"/>
      <c r="M63" s="467"/>
      <c r="N63" s="474"/>
      <c r="O63" s="475"/>
      <c r="P63" s="476"/>
      <c r="Q63" s="470"/>
      <c r="R63" s="327"/>
      <c r="S63" s="327"/>
      <c r="T63" s="327"/>
      <c r="U63" s="328"/>
      <c r="V63" s="328"/>
      <c r="W63" s="329"/>
      <c r="X63" s="502"/>
      <c r="Y63" s="526"/>
      <c r="Z63" s="352"/>
      <c r="AA63" s="330"/>
      <c r="AB63" s="331"/>
      <c r="AC63" s="330"/>
      <c r="AD63" s="331"/>
      <c r="AE63" s="330"/>
      <c r="AF63" s="331"/>
      <c r="AG63" s="380"/>
      <c r="AH63" s="381"/>
      <c r="AI63" s="529"/>
      <c r="AJ63" s="530"/>
      <c r="AK63" s="334"/>
      <c r="AL63" s="335"/>
      <c r="AM63" s="336">
        <f>IF(AK63&lt;&gt;0,-(AK63-AG63)/AK63,"")</f>
      </c>
      <c r="AN63" s="336">
        <f>IF(AL63&lt;&gt;0,-(AL63-AH63)/AL63,"")</f>
      </c>
      <c r="AO63" s="337"/>
      <c r="AP63" s="338"/>
      <c r="AQ63" s="330"/>
      <c r="AR63" s="331"/>
      <c r="AS63" s="339"/>
      <c r="AT63" s="339"/>
      <c r="AU63" s="332"/>
      <c r="AV63" s="333"/>
      <c r="AW63" s="330"/>
      <c r="AX63" s="331"/>
      <c r="AY63" s="336">
        <f>IF(AW63&lt;&gt;0,-(AW63-AQ63)/AW63,"")</f>
      </c>
      <c r="AZ63" s="336">
        <f>IF(AX63&lt;&gt;0,-(AX63-AR63)/AX63,"")</f>
      </c>
      <c r="BA63" s="330"/>
      <c r="BB63" s="331"/>
      <c r="BC63" s="340"/>
      <c r="BD63" s="341"/>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row>
    <row r="64" spans="1:56" ht="11.25">
      <c r="A64" s="556" t="s">
        <v>237</v>
      </c>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556"/>
    </row>
    <row r="65" spans="1:56" ht="11.25">
      <c r="A65" s="556"/>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556"/>
    </row>
    <row r="66" spans="1:56" ht="9.75" customHeight="1">
      <c r="A66" s="556"/>
      <c r="B66" s="556"/>
      <c r="C66" s="556"/>
      <c r="D66" s="556"/>
      <c r="E66" s="556"/>
      <c r="F66" s="556"/>
      <c r="G66" s="556"/>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c r="AK66" s="556"/>
      <c r="AL66" s="556"/>
      <c r="AM66" s="556"/>
      <c r="AN66" s="556"/>
      <c r="AO66" s="556"/>
      <c r="AP66" s="556"/>
      <c r="AQ66" s="556"/>
      <c r="AR66" s="556"/>
      <c r="AS66" s="556"/>
      <c r="AT66" s="556"/>
      <c r="AU66" s="556"/>
      <c r="AV66" s="556"/>
      <c r="AW66" s="556"/>
      <c r="AX66" s="556"/>
      <c r="AY66" s="556"/>
      <c r="AZ66" s="556"/>
      <c r="BA66" s="556"/>
      <c r="BB66" s="556"/>
      <c r="BC66" s="556"/>
      <c r="BD66" s="556"/>
    </row>
    <row r="67" spans="1:56" ht="9.75" customHeight="1">
      <c r="A67" s="556"/>
      <c r="B67" s="556"/>
      <c r="C67" s="556"/>
      <c r="D67" s="556"/>
      <c r="E67" s="556"/>
      <c r="F67" s="556"/>
      <c r="G67" s="556"/>
      <c r="H67" s="556"/>
      <c r="I67" s="556"/>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6"/>
      <c r="AN67" s="556"/>
      <c r="AO67" s="556"/>
      <c r="AP67" s="556"/>
      <c r="AQ67" s="556"/>
      <c r="AR67" s="556"/>
      <c r="AS67" s="556"/>
      <c r="AT67" s="556"/>
      <c r="AU67" s="556"/>
      <c r="AV67" s="556"/>
      <c r="AW67" s="556"/>
      <c r="AX67" s="556"/>
      <c r="AY67" s="556"/>
      <c r="AZ67" s="556"/>
      <c r="BA67" s="556"/>
      <c r="BB67" s="556"/>
      <c r="BC67" s="556"/>
      <c r="BD67" s="556"/>
    </row>
    <row r="68" spans="1:56" ht="9.75" customHeight="1">
      <c r="A68" s="556"/>
      <c r="B68" s="556"/>
      <c r="C68" s="556"/>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c r="AE68" s="556"/>
      <c r="AF68" s="556"/>
      <c r="AG68" s="556"/>
      <c r="AH68" s="556"/>
      <c r="AI68" s="556"/>
      <c r="AJ68" s="556"/>
      <c r="AK68" s="556"/>
      <c r="AL68" s="556"/>
      <c r="AM68" s="556"/>
      <c r="AN68" s="556"/>
      <c r="AO68" s="556"/>
      <c r="AP68" s="556"/>
      <c r="AQ68" s="556"/>
      <c r="AR68" s="556"/>
      <c r="AS68" s="556"/>
      <c r="AT68" s="556"/>
      <c r="AU68" s="556"/>
      <c r="AV68" s="556"/>
      <c r="AW68" s="556"/>
      <c r="AX68" s="556"/>
      <c r="AY68" s="556"/>
      <c r="AZ68" s="556"/>
      <c r="BA68" s="556"/>
      <c r="BB68" s="556"/>
      <c r="BC68" s="556"/>
      <c r="BD68" s="556"/>
    </row>
    <row r="69" spans="3:12" ht="9.75" customHeight="1">
      <c r="C69" s="25"/>
      <c r="D69" s="25"/>
      <c r="E69" s="25"/>
      <c r="F69" s="25"/>
      <c r="G69" s="25"/>
      <c r="H69" s="25"/>
      <c r="I69" s="25"/>
      <c r="J69" s="25"/>
      <c r="K69" s="25"/>
      <c r="L69" s="25"/>
    </row>
  </sheetData>
  <sheetProtection formatCells="0" formatColumns="0" formatRows="0" insertColumns="0" insertRows="0" insertHyperlinks="0" deleteColumns="0" deleteRows="0" sort="0" autoFilter="0" pivotTables="0"/>
  <mergeCells count="38">
    <mergeCell ref="C4:R4"/>
    <mergeCell ref="AA1:BD3"/>
    <mergeCell ref="A64:BD68"/>
    <mergeCell ref="AO4:AP4"/>
    <mergeCell ref="AU4:AV4"/>
    <mergeCell ref="AA4:AM4"/>
    <mergeCell ref="AG7:AH7"/>
    <mergeCell ref="BA4:BD4"/>
    <mergeCell ref="AQ4:AR4"/>
    <mergeCell ref="AC7:AD7"/>
    <mergeCell ref="AW7:AX7"/>
    <mergeCell ref="AU7:AV7"/>
    <mergeCell ref="AA7:AB7"/>
    <mergeCell ref="AC5:AD5"/>
    <mergeCell ref="AK7:AL7"/>
    <mergeCell ref="AG5:AH5"/>
    <mergeCell ref="AI5:AJ5"/>
    <mergeCell ref="AS4:AT4"/>
    <mergeCell ref="AY8:AZ8"/>
    <mergeCell ref="AM6:AN6"/>
    <mergeCell ref="AS5:AT5"/>
    <mergeCell ref="AS7:AT7"/>
    <mergeCell ref="AA5:AB5"/>
    <mergeCell ref="AE7:AF7"/>
    <mergeCell ref="AE5:AF5"/>
    <mergeCell ref="AM8:AN8"/>
    <mergeCell ref="AI7:AJ7"/>
    <mergeCell ref="AY6:AZ6"/>
    <mergeCell ref="B2:Z2"/>
    <mergeCell ref="B1:Z1"/>
    <mergeCell ref="AW5:AZ5"/>
    <mergeCell ref="U4:Z4"/>
    <mergeCell ref="BA5:BB5"/>
    <mergeCell ref="M3:Z3"/>
    <mergeCell ref="AU5:AV5"/>
    <mergeCell ref="AO5:AP5"/>
    <mergeCell ref="AK5:AN5"/>
    <mergeCell ref="AQ5:AR5"/>
  </mergeCells>
  <printOptions/>
  <pageMargins left="0.3" right="0.13" top="0.18" bottom="0.21" header="0.13" footer="0.16"/>
  <pageSetup orientation="landscape" paperSize="9" scale="40"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F39"/>
  <sheetViews>
    <sheetView zoomScalePageLayoutView="0" workbookViewId="0" topLeftCell="A1">
      <pane ySplit="11" topLeftCell="A12" activePane="bottomLeft" state="frozen"/>
      <selection pane="topLeft" activeCell="A1" sqref="A1"/>
      <selection pane="bottomLeft" activeCell="A82" sqref="A82"/>
    </sheetView>
  </sheetViews>
  <sheetFormatPr defaultColWidth="5.140625" defaultRowHeight="9.75" customHeight="1"/>
  <cols>
    <col min="1" max="1" width="5.00390625" style="540" bestFit="1" customWidth="1"/>
    <col min="2" max="2" width="49.421875" style="1" bestFit="1" customWidth="1"/>
    <col min="3" max="3" width="24.57421875" style="1" bestFit="1" customWidth="1"/>
    <col min="4" max="4" width="39.140625" style="1" bestFit="1" customWidth="1"/>
    <col min="5" max="5" width="14.8515625" style="2" bestFit="1" customWidth="1"/>
    <col min="6" max="6" width="14.57421875" style="3" bestFit="1" customWidth="1"/>
    <col min="7" max="16384" width="5.140625" style="1" customWidth="1"/>
  </cols>
  <sheetData>
    <row r="1" spans="5:6" s="6" customFormat="1" ht="9.75" customHeight="1">
      <c r="E1" s="7"/>
      <c r="F1" s="5"/>
    </row>
    <row r="2" spans="5:6" s="6" customFormat="1" ht="9.75" customHeight="1">
      <c r="E2" s="7"/>
      <c r="F2" s="5"/>
    </row>
    <row r="3" spans="5:6" s="6" customFormat="1" ht="9.75" customHeight="1">
      <c r="E3" s="7"/>
      <c r="F3" s="5"/>
    </row>
    <row r="4" spans="5:6" s="6" customFormat="1" ht="9.75" customHeight="1">
      <c r="E4" s="7"/>
      <c r="F4" s="5"/>
    </row>
    <row r="5" spans="1:6" s="16" customFormat="1" ht="19.5" customHeight="1">
      <c r="A5" s="567" t="s">
        <v>241</v>
      </c>
      <c r="B5" s="567"/>
      <c r="C5" s="567"/>
      <c r="D5" s="567"/>
      <c r="E5" s="567"/>
      <c r="F5" s="567"/>
    </row>
    <row r="6" spans="1:6" s="4" customFormat="1" ht="9.75" customHeight="1">
      <c r="A6" s="568" t="s">
        <v>23</v>
      </c>
      <c r="B6" s="568"/>
      <c r="C6" s="568"/>
      <c r="D6" s="568"/>
      <c r="E6" s="568"/>
      <c r="F6" s="568"/>
    </row>
    <row r="7" spans="1:6" s="4" customFormat="1" ht="9.75" customHeight="1" thickBot="1">
      <c r="A7" s="569" t="s">
        <v>75</v>
      </c>
      <c r="B7" s="569"/>
      <c r="C7" s="569"/>
      <c r="D7" s="569"/>
      <c r="E7" s="569"/>
      <c r="F7" s="569"/>
    </row>
    <row r="8" spans="1:6" s="16" customFormat="1" ht="13.5" customHeight="1">
      <c r="A8" s="191"/>
      <c r="B8" s="570" t="s">
        <v>92</v>
      </c>
      <c r="C8" s="570"/>
      <c r="D8" s="570"/>
      <c r="E8" s="570" t="s">
        <v>26</v>
      </c>
      <c r="F8" s="571"/>
    </row>
    <row r="9" spans="1:6" s="4" customFormat="1" ht="13.5" customHeight="1">
      <c r="A9" s="192"/>
      <c r="B9" s="56" t="s">
        <v>41</v>
      </c>
      <c r="C9" s="56" t="s">
        <v>29</v>
      </c>
      <c r="D9" s="56" t="s">
        <v>82</v>
      </c>
      <c r="E9" s="558" t="s">
        <v>72</v>
      </c>
      <c r="F9" s="559"/>
    </row>
    <row r="10" spans="1:6" s="4" customFormat="1" ht="12.75" customHeight="1" thickBot="1">
      <c r="A10" s="193"/>
      <c r="B10" s="57" t="s">
        <v>51</v>
      </c>
      <c r="C10" s="57" t="s">
        <v>30</v>
      </c>
      <c r="D10" s="57" t="s">
        <v>83</v>
      </c>
      <c r="E10" s="58" t="s">
        <v>21</v>
      </c>
      <c r="F10" s="194" t="s">
        <v>22</v>
      </c>
    </row>
    <row r="11" spans="1:6" s="15" customFormat="1" ht="12.75" customHeight="1">
      <c r="A11" s="536">
        <v>1</v>
      </c>
      <c r="B11" s="319" t="s">
        <v>256</v>
      </c>
      <c r="C11" s="320" t="s">
        <v>40</v>
      </c>
      <c r="D11" s="321" t="s">
        <v>256</v>
      </c>
      <c r="E11" s="322">
        <v>5469939</v>
      </c>
      <c r="F11" s="323">
        <v>487818</v>
      </c>
    </row>
    <row r="12" spans="1:6" s="15" customFormat="1" ht="12.75" customHeight="1">
      <c r="A12" s="537">
        <v>2</v>
      </c>
      <c r="B12" s="49" t="s">
        <v>224</v>
      </c>
      <c r="C12" s="50" t="s">
        <v>157</v>
      </c>
      <c r="D12" s="51" t="s">
        <v>221</v>
      </c>
      <c r="E12" s="52">
        <v>2637664.55</v>
      </c>
      <c r="F12" s="53">
        <v>220108</v>
      </c>
    </row>
    <row r="13" spans="1:6" s="15" customFormat="1" ht="12.75" customHeight="1">
      <c r="A13" s="538">
        <v>3</v>
      </c>
      <c r="B13" s="259" t="s">
        <v>203</v>
      </c>
      <c r="C13" s="15" t="s">
        <v>42</v>
      </c>
      <c r="D13" s="13" t="s">
        <v>204</v>
      </c>
      <c r="E13" s="17">
        <v>1794633</v>
      </c>
      <c r="F13" s="18">
        <v>137105</v>
      </c>
    </row>
    <row r="14" spans="1:6" s="15" customFormat="1" ht="12.75" customHeight="1">
      <c r="A14" s="537">
        <v>4</v>
      </c>
      <c r="B14" s="49" t="s">
        <v>218</v>
      </c>
      <c r="C14" s="50" t="s">
        <v>42</v>
      </c>
      <c r="D14" s="51" t="s">
        <v>218</v>
      </c>
      <c r="E14" s="52">
        <v>1538022</v>
      </c>
      <c r="F14" s="53">
        <v>135436</v>
      </c>
    </row>
    <row r="15" spans="1:6" s="15" customFormat="1" ht="12.75" customHeight="1">
      <c r="A15" s="538">
        <v>5</v>
      </c>
      <c r="B15" s="19" t="s">
        <v>189</v>
      </c>
      <c r="C15" s="13" t="s">
        <v>157</v>
      </c>
      <c r="D15" s="13" t="s">
        <v>189</v>
      </c>
      <c r="E15" s="17">
        <v>805472.96</v>
      </c>
      <c r="F15" s="18">
        <v>72796</v>
      </c>
    </row>
    <row r="16" spans="1:6" s="15" customFormat="1" ht="12.75" customHeight="1">
      <c r="A16" s="537">
        <v>6</v>
      </c>
      <c r="B16" s="49" t="s">
        <v>225</v>
      </c>
      <c r="C16" s="50" t="s">
        <v>157</v>
      </c>
      <c r="D16" s="51" t="s">
        <v>220</v>
      </c>
      <c r="E16" s="52">
        <v>694716.6799999999</v>
      </c>
      <c r="F16" s="53">
        <v>55654</v>
      </c>
    </row>
    <row r="17" spans="1:6" s="21" customFormat="1" ht="12.75" customHeight="1">
      <c r="A17" s="538">
        <v>7</v>
      </c>
      <c r="B17" s="260" t="s">
        <v>259</v>
      </c>
      <c r="C17" s="12" t="s">
        <v>123</v>
      </c>
      <c r="D17" s="261" t="s">
        <v>260</v>
      </c>
      <c r="E17" s="17">
        <v>609306.4</v>
      </c>
      <c r="F17" s="18">
        <v>48680</v>
      </c>
    </row>
    <row r="18" spans="1:6" s="15" customFormat="1" ht="12.75" customHeight="1">
      <c r="A18" s="537">
        <v>8</v>
      </c>
      <c r="B18" s="248" t="s">
        <v>185</v>
      </c>
      <c r="C18" s="50" t="s">
        <v>42</v>
      </c>
      <c r="D18" s="249" t="s">
        <v>185</v>
      </c>
      <c r="E18" s="52">
        <v>363301</v>
      </c>
      <c r="F18" s="53">
        <v>32808</v>
      </c>
    </row>
    <row r="19" spans="1:6" s="15" customFormat="1" ht="12.75" customHeight="1">
      <c r="A19" s="538">
        <v>9</v>
      </c>
      <c r="B19" s="20" t="s">
        <v>257</v>
      </c>
      <c r="C19" s="261" t="s">
        <v>40</v>
      </c>
      <c r="D19" s="14" t="s">
        <v>268</v>
      </c>
      <c r="E19" s="17">
        <v>235967</v>
      </c>
      <c r="F19" s="18">
        <v>14876</v>
      </c>
    </row>
    <row r="20" spans="1:6" s="21" customFormat="1" ht="12.75" customHeight="1">
      <c r="A20" s="537">
        <v>10</v>
      </c>
      <c r="B20" s="54" t="s">
        <v>173</v>
      </c>
      <c r="C20" s="50" t="s">
        <v>42</v>
      </c>
      <c r="D20" s="55" t="s">
        <v>172</v>
      </c>
      <c r="E20" s="52">
        <v>122902</v>
      </c>
      <c r="F20" s="53">
        <v>7518</v>
      </c>
    </row>
    <row r="21" spans="1:6" s="15" customFormat="1" ht="12.75" customHeight="1">
      <c r="A21" s="538">
        <v>11</v>
      </c>
      <c r="B21" s="19" t="s">
        <v>183</v>
      </c>
      <c r="C21" s="13" t="s">
        <v>123</v>
      </c>
      <c r="D21" s="13" t="s">
        <v>184</v>
      </c>
      <c r="E21" s="17">
        <v>108680.5</v>
      </c>
      <c r="F21" s="18">
        <v>8344</v>
      </c>
    </row>
    <row r="22" spans="1:6" s="15" customFormat="1" ht="12.75" customHeight="1">
      <c r="A22" s="537">
        <v>12</v>
      </c>
      <c r="B22" s="324" t="s">
        <v>254</v>
      </c>
      <c r="C22" s="199" t="s">
        <v>111</v>
      </c>
      <c r="D22" s="199" t="s">
        <v>254</v>
      </c>
      <c r="E22" s="52">
        <v>68658.5</v>
      </c>
      <c r="F22" s="53">
        <v>6628</v>
      </c>
    </row>
    <row r="23" spans="1:6" s="21" customFormat="1" ht="12.75" customHeight="1">
      <c r="A23" s="538">
        <v>13</v>
      </c>
      <c r="B23" s="19" t="s">
        <v>199</v>
      </c>
      <c r="C23" s="13" t="s">
        <v>123</v>
      </c>
      <c r="D23" s="13" t="s">
        <v>200</v>
      </c>
      <c r="E23" s="17">
        <v>48327</v>
      </c>
      <c r="F23" s="18">
        <v>3298</v>
      </c>
    </row>
    <row r="24" spans="1:6" s="15" customFormat="1" ht="12.75" customHeight="1">
      <c r="A24" s="537">
        <v>14</v>
      </c>
      <c r="B24" s="54" t="s">
        <v>174</v>
      </c>
      <c r="C24" s="55" t="s">
        <v>44</v>
      </c>
      <c r="D24" s="55" t="s">
        <v>174</v>
      </c>
      <c r="E24" s="52">
        <v>35518</v>
      </c>
      <c r="F24" s="53">
        <v>2935</v>
      </c>
    </row>
    <row r="25" spans="1:6" s="15" customFormat="1" ht="12.75" customHeight="1">
      <c r="A25" s="538">
        <v>15</v>
      </c>
      <c r="B25" s="259" t="s">
        <v>251</v>
      </c>
      <c r="C25" s="14" t="s">
        <v>157</v>
      </c>
      <c r="D25" s="14" t="s">
        <v>252</v>
      </c>
      <c r="E25" s="17">
        <v>31584.7</v>
      </c>
      <c r="F25" s="18">
        <v>2027</v>
      </c>
    </row>
    <row r="26" spans="1:6" s="15" customFormat="1" ht="12.75" customHeight="1">
      <c r="A26" s="537">
        <v>16</v>
      </c>
      <c r="B26" s="54" t="s">
        <v>163</v>
      </c>
      <c r="C26" s="250" t="s">
        <v>157</v>
      </c>
      <c r="D26" s="199" t="s">
        <v>163</v>
      </c>
      <c r="E26" s="52">
        <v>21359</v>
      </c>
      <c r="F26" s="53">
        <v>2157</v>
      </c>
    </row>
    <row r="27" spans="1:6" s="15" customFormat="1" ht="12.75" customHeight="1">
      <c r="A27" s="538">
        <v>17</v>
      </c>
      <c r="B27" s="259" t="s">
        <v>193</v>
      </c>
      <c r="C27" s="15" t="s">
        <v>102</v>
      </c>
      <c r="D27" s="13" t="s">
        <v>193</v>
      </c>
      <c r="E27" s="17">
        <v>20611</v>
      </c>
      <c r="F27" s="18">
        <v>1586</v>
      </c>
    </row>
    <row r="28" spans="1:6" s="15" customFormat="1" ht="12.75" customHeight="1">
      <c r="A28" s="537">
        <v>18</v>
      </c>
      <c r="B28" s="54" t="s">
        <v>179</v>
      </c>
      <c r="C28" s="55" t="s">
        <v>123</v>
      </c>
      <c r="D28" s="55" t="s">
        <v>179</v>
      </c>
      <c r="E28" s="52">
        <v>17493</v>
      </c>
      <c r="F28" s="53">
        <v>1848</v>
      </c>
    </row>
    <row r="29" spans="1:6" s="15" customFormat="1" ht="12.75" customHeight="1">
      <c r="A29" s="538">
        <v>19</v>
      </c>
      <c r="B29" s="19" t="s">
        <v>181</v>
      </c>
      <c r="C29" s="13" t="s">
        <v>111</v>
      </c>
      <c r="D29" s="13" t="s">
        <v>181</v>
      </c>
      <c r="E29" s="17">
        <v>14968</v>
      </c>
      <c r="F29" s="18">
        <v>920</v>
      </c>
    </row>
    <row r="30" spans="1:6" s="15" customFormat="1" ht="12.75" customHeight="1" thickBot="1">
      <c r="A30" s="539">
        <v>20</v>
      </c>
      <c r="B30" s="262" t="s">
        <v>233</v>
      </c>
      <c r="C30" s="263" t="s">
        <v>102</v>
      </c>
      <c r="D30" s="264" t="s">
        <v>232</v>
      </c>
      <c r="E30" s="265">
        <v>11909</v>
      </c>
      <c r="F30" s="266">
        <v>867</v>
      </c>
    </row>
    <row r="31" spans="1:6" s="15" customFormat="1" ht="9.75" customHeight="1">
      <c r="A31" s="538"/>
      <c r="B31" s="20"/>
      <c r="C31" s="12"/>
      <c r="D31" s="14"/>
      <c r="E31" s="17"/>
      <c r="F31" s="18"/>
    </row>
    <row r="32" spans="1:6" ht="9.75" customHeight="1">
      <c r="A32" s="560" t="s">
        <v>15</v>
      </c>
      <c r="B32" s="561"/>
      <c r="C32" s="561"/>
      <c r="D32" s="561"/>
      <c r="E32" s="561"/>
      <c r="F32" s="562"/>
    </row>
    <row r="33" spans="1:6" s="6" customFormat="1" ht="9.75" customHeight="1">
      <c r="A33" s="563"/>
      <c r="B33" s="561"/>
      <c r="C33" s="561"/>
      <c r="D33" s="561"/>
      <c r="E33" s="561"/>
      <c r="F33" s="562"/>
    </row>
    <row r="34" spans="1:6" s="6" customFormat="1" ht="9.75" customHeight="1">
      <c r="A34" s="563"/>
      <c r="B34" s="561"/>
      <c r="C34" s="561"/>
      <c r="D34" s="561"/>
      <c r="E34" s="561"/>
      <c r="F34" s="562"/>
    </row>
    <row r="35" spans="1:6" s="6" customFormat="1" ht="9.75" customHeight="1">
      <c r="A35" s="563"/>
      <c r="B35" s="561"/>
      <c r="C35" s="561"/>
      <c r="D35" s="561"/>
      <c r="E35" s="561"/>
      <c r="F35" s="562"/>
    </row>
    <row r="36" spans="1:6" s="6" customFormat="1" ht="9.75" customHeight="1">
      <c r="A36" s="563"/>
      <c r="B36" s="561"/>
      <c r="C36" s="561"/>
      <c r="D36" s="561"/>
      <c r="E36" s="561"/>
      <c r="F36" s="562"/>
    </row>
    <row r="37" spans="1:6" s="6" customFormat="1" ht="9.75" customHeight="1" thickBot="1">
      <c r="A37" s="564"/>
      <c r="B37" s="565"/>
      <c r="C37" s="565"/>
      <c r="D37" s="565"/>
      <c r="E37" s="565"/>
      <c r="F37" s="566"/>
    </row>
    <row r="38" spans="1:6" s="6" customFormat="1" ht="9.75" customHeight="1">
      <c r="A38" s="540"/>
      <c r="B38" s="1"/>
      <c r="C38" s="1"/>
      <c r="D38" s="1"/>
      <c r="E38" s="2"/>
      <c r="F38" s="3"/>
    </row>
    <row r="39" spans="5:6" s="6" customFormat="1" ht="9.75" customHeight="1">
      <c r="E39" s="7"/>
      <c r="F39" s="5"/>
    </row>
  </sheetData>
  <sheetProtection/>
  <mergeCells count="7">
    <mergeCell ref="E9:F9"/>
    <mergeCell ref="A32:F37"/>
    <mergeCell ref="A5:F5"/>
    <mergeCell ref="A6:F6"/>
    <mergeCell ref="A7:F7"/>
    <mergeCell ref="B8:D8"/>
    <mergeCell ref="E8:F8"/>
  </mergeCells>
  <hyperlinks>
    <hyperlink ref="A7" r:id="rId1" display="http://www.antraktsinema.com"/>
  </hyperlinks>
  <printOptions/>
  <pageMargins left="0.89" right="0.7480314960629921" top="0.984251968503937" bottom="0.984251968503937" header="0.5118110236220472" footer="0.5118110236220472"/>
  <pageSetup horizontalDpi="600" verticalDpi="600" orientation="landscape" paperSize="9" scale="90" r:id="rId3"/>
  <drawing r:id="rId2"/>
</worksheet>
</file>

<file path=xl/worksheets/sheet3.xml><?xml version="1.0" encoding="utf-8"?>
<worksheet xmlns="http://schemas.openxmlformats.org/spreadsheetml/2006/main" xmlns:r="http://schemas.openxmlformats.org/officeDocument/2006/relationships">
  <sheetPr>
    <tabColor rgb="FFFF0000"/>
  </sheetPr>
  <dimension ref="A3:F35"/>
  <sheetViews>
    <sheetView zoomScalePageLayoutView="0" workbookViewId="0" topLeftCell="A1">
      <selection activeCell="A83" sqref="A83"/>
    </sheetView>
  </sheetViews>
  <sheetFormatPr defaultColWidth="5.140625" defaultRowHeight="12.75"/>
  <cols>
    <col min="1" max="1" width="5.00390625" style="136" bestFit="1" customWidth="1"/>
    <col min="2" max="2" width="40.140625" style="133" bestFit="1" customWidth="1"/>
    <col min="3" max="3" width="24.57421875" style="133" bestFit="1" customWidth="1"/>
    <col min="4" max="4" width="39.140625" style="133" bestFit="1" customWidth="1"/>
    <col min="5" max="5" width="14.8515625" style="135" bestFit="1" customWidth="1"/>
    <col min="6" max="6" width="10.421875" style="134" bestFit="1" customWidth="1"/>
    <col min="7" max="16384" width="5.140625" style="133" customWidth="1"/>
  </cols>
  <sheetData>
    <row r="1" ht="11.25"/>
    <row r="2" ht="11.25"/>
    <row r="3" spans="1:6" s="152" customFormat="1" ht="18.75">
      <c r="A3" s="572" t="s">
        <v>238</v>
      </c>
      <c r="B3" s="572"/>
      <c r="C3" s="572"/>
      <c r="D3" s="572"/>
      <c r="E3" s="572"/>
      <c r="F3" s="572"/>
    </row>
    <row r="4" spans="1:6" s="145" customFormat="1" ht="15.75">
      <c r="A4" s="587" t="s">
        <v>23</v>
      </c>
      <c r="B4" s="587"/>
      <c r="C4" s="587"/>
      <c r="D4" s="587"/>
      <c r="E4" s="587"/>
      <c r="F4" s="587"/>
    </row>
    <row r="5" spans="1:6" s="145" customFormat="1" ht="12" thickBot="1">
      <c r="A5" s="586" t="s">
        <v>75</v>
      </c>
      <c r="B5" s="586"/>
      <c r="C5" s="586"/>
      <c r="D5" s="586"/>
      <c r="E5" s="586"/>
      <c r="F5" s="586"/>
    </row>
    <row r="6" spans="1:6" s="152" customFormat="1" ht="12.75">
      <c r="A6" s="153"/>
      <c r="B6" s="573" t="s">
        <v>92</v>
      </c>
      <c r="C6" s="573"/>
      <c r="D6" s="573"/>
      <c r="E6" s="573" t="s">
        <v>24</v>
      </c>
      <c r="F6" s="574"/>
    </row>
    <row r="7" spans="1:6" s="145" customFormat="1" ht="12.75">
      <c r="A7" s="151"/>
      <c r="B7" s="150" t="s">
        <v>41</v>
      </c>
      <c r="C7" s="150" t="s">
        <v>29</v>
      </c>
      <c r="D7" s="150" t="s">
        <v>82</v>
      </c>
      <c r="E7" s="575" t="s">
        <v>25</v>
      </c>
      <c r="F7" s="576"/>
    </row>
    <row r="8" spans="1:6" s="145" customFormat="1" ht="26.25" thickBot="1">
      <c r="A8" s="149"/>
      <c r="B8" s="148" t="s">
        <v>51</v>
      </c>
      <c r="C8" s="148" t="s">
        <v>30</v>
      </c>
      <c r="D8" s="148" t="s">
        <v>83</v>
      </c>
      <c r="E8" s="147" t="s">
        <v>21</v>
      </c>
      <c r="F8" s="146" t="s">
        <v>22</v>
      </c>
    </row>
    <row r="9" spans="1:6" s="144" customFormat="1" ht="9.75" customHeight="1">
      <c r="A9" s="222">
        <v>1</v>
      </c>
      <c r="B9" s="223" t="s">
        <v>224</v>
      </c>
      <c r="C9" s="224" t="s">
        <v>157</v>
      </c>
      <c r="D9" s="225" t="s">
        <v>221</v>
      </c>
      <c r="E9" s="226">
        <v>5762632.85</v>
      </c>
      <c r="F9" s="227">
        <v>512384</v>
      </c>
    </row>
    <row r="10" spans="1:6" s="137" customFormat="1" ht="9.75" customHeight="1">
      <c r="A10" s="222">
        <v>2</v>
      </c>
      <c r="B10" s="228" t="s">
        <v>203</v>
      </c>
      <c r="C10" s="229" t="s">
        <v>42</v>
      </c>
      <c r="D10" s="225" t="s">
        <v>204</v>
      </c>
      <c r="E10" s="226">
        <v>4717919</v>
      </c>
      <c r="F10" s="227">
        <v>378239</v>
      </c>
    </row>
    <row r="11" spans="1:6" s="144" customFormat="1" ht="9.75" customHeight="1">
      <c r="A11" s="235">
        <v>3</v>
      </c>
      <c r="B11" s="236" t="s">
        <v>218</v>
      </c>
      <c r="C11" s="242" t="s">
        <v>42</v>
      </c>
      <c r="D11" s="238" t="s">
        <v>218</v>
      </c>
      <c r="E11" s="244">
        <v>2562899</v>
      </c>
      <c r="F11" s="245">
        <v>236555</v>
      </c>
    </row>
    <row r="12" spans="1:6" s="137" customFormat="1" ht="9.75" customHeight="1">
      <c r="A12" s="235">
        <v>4</v>
      </c>
      <c r="B12" s="241" t="s">
        <v>189</v>
      </c>
      <c r="C12" s="242" t="s">
        <v>157</v>
      </c>
      <c r="D12" s="238" t="s">
        <v>189</v>
      </c>
      <c r="E12" s="239">
        <v>1899520.11</v>
      </c>
      <c r="F12" s="240">
        <v>181595</v>
      </c>
    </row>
    <row r="13" spans="1:6" s="144" customFormat="1" ht="9.75" customHeight="1">
      <c r="A13" s="235">
        <v>5</v>
      </c>
      <c r="B13" s="236" t="s">
        <v>185</v>
      </c>
      <c r="C13" s="267" t="s">
        <v>42</v>
      </c>
      <c r="D13" s="243" t="s">
        <v>185</v>
      </c>
      <c r="E13" s="239">
        <v>1167923</v>
      </c>
      <c r="F13" s="240">
        <v>111593</v>
      </c>
    </row>
    <row r="14" spans="1:6" s="137" customFormat="1" ht="9.75" customHeight="1">
      <c r="A14" s="222">
        <v>6</v>
      </c>
      <c r="B14" s="223" t="s">
        <v>225</v>
      </c>
      <c r="C14" s="229" t="s">
        <v>157</v>
      </c>
      <c r="D14" s="225" t="s">
        <v>220</v>
      </c>
      <c r="E14" s="226">
        <v>1015054.84</v>
      </c>
      <c r="F14" s="227">
        <v>85927</v>
      </c>
    </row>
    <row r="15" spans="1:6" s="144" customFormat="1" ht="9.75" customHeight="1">
      <c r="A15" s="222">
        <v>7</v>
      </c>
      <c r="B15" s="233" t="s">
        <v>199</v>
      </c>
      <c r="C15" s="234" t="s">
        <v>123</v>
      </c>
      <c r="D15" s="234" t="s">
        <v>200</v>
      </c>
      <c r="E15" s="226">
        <v>482458.01</v>
      </c>
      <c r="F15" s="227">
        <v>38933</v>
      </c>
    </row>
    <row r="16" spans="1:6" s="137" customFormat="1" ht="9.75" customHeight="1">
      <c r="A16" s="222">
        <v>8</v>
      </c>
      <c r="B16" s="223" t="s">
        <v>183</v>
      </c>
      <c r="C16" s="229" t="s">
        <v>123</v>
      </c>
      <c r="D16" s="225" t="s">
        <v>184</v>
      </c>
      <c r="E16" s="230">
        <v>354418.72000000003</v>
      </c>
      <c r="F16" s="231">
        <v>29804</v>
      </c>
    </row>
    <row r="17" spans="1:6" s="144" customFormat="1" ht="9.75" customHeight="1">
      <c r="A17" s="235">
        <v>9</v>
      </c>
      <c r="B17" s="246" t="s">
        <v>174</v>
      </c>
      <c r="C17" s="243" t="s">
        <v>44</v>
      </c>
      <c r="D17" s="243" t="s">
        <v>174</v>
      </c>
      <c r="E17" s="244">
        <v>291853</v>
      </c>
      <c r="F17" s="245">
        <v>26266</v>
      </c>
    </row>
    <row r="18" spans="1:6" s="137" customFormat="1" ht="9.75" customHeight="1">
      <c r="A18" s="222">
        <v>10</v>
      </c>
      <c r="B18" s="223" t="s">
        <v>173</v>
      </c>
      <c r="C18" s="234" t="s">
        <v>42</v>
      </c>
      <c r="D18" s="234" t="s">
        <v>172</v>
      </c>
      <c r="E18" s="230">
        <v>281625</v>
      </c>
      <c r="F18" s="231">
        <v>19003</v>
      </c>
    </row>
    <row r="19" spans="1:6" s="144" customFormat="1" ht="9.75" customHeight="1">
      <c r="A19" s="235">
        <v>11</v>
      </c>
      <c r="B19" s="241" t="s">
        <v>163</v>
      </c>
      <c r="C19" s="243" t="s">
        <v>157</v>
      </c>
      <c r="D19" s="243" t="s">
        <v>163</v>
      </c>
      <c r="E19" s="244">
        <v>106982.48</v>
      </c>
      <c r="F19" s="245">
        <v>11283</v>
      </c>
    </row>
    <row r="20" spans="1:6" s="137" customFormat="1" ht="9.75" customHeight="1">
      <c r="A20" s="235">
        <v>12</v>
      </c>
      <c r="B20" s="236" t="s">
        <v>193</v>
      </c>
      <c r="C20" s="242" t="s">
        <v>102</v>
      </c>
      <c r="D20" s="247" t="s">
        <v>193</v>
      </c>
      <c r="E20" s="244">
        <v>101545</v>
      </c>
      <c r="F20" s="245">
        <v>7964</v>
      </c>
    </row>
    <row r="21" spans="1:6" s="144" customFormat="1" ht="9.75" customHeight="1">
      <c r="A21" s="222">
        <v>13</v>
      </c>
      <c r="B21" s="223" t="s">
        <v>231</v>
      </c>
      <c r="C21" s="232" t="s">
        <v>102</v>
      </c>
      <c r="D21" s="232" t="s">
        <v>230</v>
      </c>
      <c r="E21" s="226">
        <v>94034</v>
      </c>
      <c r="F21" s="227">
        <v>9677</v>
      </c>
    </row>
    <row r="22" spans="1:6" s="137" customFormat="1" ht="9.75" customHeight="1">
      <c r="A22" s="222">
        <v>14</v>
      </c>
      <c r="B22" s="223" t="s">
        <v>181</v>
      </c>
      <c r="C22" s="229" t="s">
        <v>111</v>
      </c>
      <c r="D22" s="234" t="s">
        <v>181</v>
      </c>
      <c r="E22" s="230">
        <v>82905.5</v>
      </c>
      <c r="F22" s="231">
        <v>5552</v>
      </c>
    </row>
    <row r="23" spans="1:6" s="144" customFormat="1" ht="9.75" customHeight="1">
      <c r="A23" s="235">
        <v>15</v>
      </c>
      <c r="B23" s="241" t="s">
        <v>212</v>
      </c>
      <c r="C23" s="237" t="s">
        <v>111</v>
      </c>
      <c r="D23" s="243" t="s">
        <v>212</v>
      </c>
      <c r="E23" s="244">
        <v>81636.5</v>
      </c>
      <c r="F23" s="245">
        <v>8169</v>
      </c>
    </row>
    <row r="24" spans="1:6" s="137" customFormat="1" ht="9.75" customHeight="1">
      <c r="A24" s="235">
        <v>16</v>
      </c>
      <c r="B24" s="292" t="s">
        <v>159</v>
      </c>
      <c r="C24" s="237" t="s">
        <v>111</v>
      </c>
      <c r="D24" s="243" t="s">
        <v>159</v>
      </c>
      <c r="E24" s="244">
        <v>77732</v>
      </c>
      <c r="F24" s="245">
        <v>12772</v>
      </c>
    </row>
    <row r="25" spans="1:6" s="144" customFormat="1" ht="9.75" customHeight="1">
      <c r="A25" s="222">
        <v>17</v>
      </c>
      <c r="B25" s="223" t="s">
        <v>215</v>
      </c>
      <c r="C25" s="229" t="s">
        <v>40</v>
      </c>
      <c r="D25" s="388" t="s">
        <v>214</v>
      </c>
      <c r="E25" s="226">
        <v>60139</v>
      </c>
      <c r="F25" s="227">
        <v>3688</v>
      </c>
    </row>
    <row r="26" spans="1:6" s="137" customFormat="1" ht="9.75" customHeight="1">
      <c r="A26" s="235">
        <v>18</v>
      </c>
      <c r="B26" s="236" t="s">
        <v>179</v>
      </c>
      <c r="C26" s="242" t="s">
        <v>123</v>
      </c>
      <c r="D26" s="238" t="s">
        <v>179</v>
      </c>
      <c r="E26" s="239">
        <v>34033</v>
      </c>
      <c r="F26" s="240">
        <v>3746</v>
      </c>
    </row>
    <row r="27" spans="1:6" s="144" customFormat="1" ht="9.75" customHeight="1">
      <c r="A27" s="222">
        <v>19</v>
      </c>
      <c r="B27" s="228" t="s">
        <v>233</v>
      </c>
      <c r="C27" s="224" t="s">
        <v>102</v>
      </c>
      <c r="D27" s="232" t="s">
        <v>232</v>
      </c>
      <c r="E27" s="230">
        <v>24763</v>
      </c>
      <c r="F27" s="231">
        <v>1971</v>
      </c>
    </row>
    <row r="28" spans="1:6" s="137" customFormat="1" ht="9.75" customHeight="1" thickBot="1">
      <c r="A28" s="286">
        <v>20</v>
      </c>
      <c r="B28" s="287" t="s">
        <v>216</v>
      </c>
      <c r="C28" s="288" t="s">
        <v>103</v>
      </c>
      <c r="D28" s="289" t="s">
        <v>217</v>
      </c>
      <c r="E28" s="290">
        <v>23933.1</v>
      </c>
      <c r="F28" s="291">
        <v>1385</v>
      </c>
    </row>
    <row r="29" spans="1:6" s="137" customFormat="1" ht="16.5" thickBot="1">
      <c r="A29" s="143"/>
      <c r="B29" s="142"/>
      <c r="C29" s="141"/>
      <c r="D29" s="140"/>
      <c r="E29" s="139"/>
      <c r="F29" s="138"/>
    </row>
    <row r="30" spans="1:6" ht="11.25">
      <c r="A30" s="577" t="s">
        <v>15</v>
      </c>
      <c r="B30" s="578"/>
      <c r="C30" s="578"/>
      <c r="D30" s="578"/>
      <c r="E30" s="578"/>
      <c r="F30" s="579"/>
    </row>
    <row r="31" spans="1:6" ht="11.25">
      <c r="A31" s="580"/>
      <c r="B31" s="581"/>
      <c r="C31" s="581"/>
      <c r="D31" s="581"/>
      <c r="E31" s="581"/>
      <c r="F31" s="582"/>
    </row>
    <row r="32" spans="1:6" ht="11.25">
      <c r="A32" s="580"/>
      <c r="B32" s="581"/>
      <c r="C32" s="581"/>
      <c r="D32" s="581"/>
      <c r="E32" s="581"/>
      <c r="F32" s="582"/>
    </row>
    <row r="33" spans="1:6" ht="11.25">
      <c r="A33" s="580"/>
      <c r="B33" s="581"/>
      <c r="C33" s="581"/>
      <c r="D33" s="581"/>
      <c r="E33" s="581"/>
      <c r="F33" s="582"/>
    </row>
    <row r="34" spans="1:6" ht="11.25">
      <c r="A34" s="580"/>
      <c r="B34" s="581"/>
      <c r="C34" s="581"/>
      <c r="D34" s="581"/>
      <c r="E34" s="581"/>
      <c r="F34" s="582"/>
    </row>
    <row r="35" spans="1:6" ht="12" thickBot="1">
      <c r="A35" s="583"/>
      <c r="B35" s="584"/>
      <c r="C35" s="584"/>
      <c r="D35" s="584"/>
      <c r="E35" s="584"/>
      <c r="F35" s="585"/>
    </row>
  </sheetData>
  <sheetProtection/>
  <mergeCells count="7">
    <mergeCell ref="A3:F3"/>
    <mergeCell ref="E6:F6"/>
    <mergeCell ref="E7:F7"/>
    <mergeCell ref="A30:F35"/>
    <mergeCell ref="B6:D6"/>
    <mergeCell ref="A5:F5"/>
    <mergeCell ref="A4:F4"/>
  </mergeCells>
  <hyperlinks>
    <hyperlink ref="A5" r:id="rId1" display="http://www.antraktsinema.com"/>
  </hyperlinks>
  <printOptions/>
  <pageMargins left="1.18" right="0.7086614173228347" top="0.7480314960629921" bottom="0.7480314960629921" header="0.31496062992125984" footer="0.31496062992125984"/>
  <pageSetup horizontalDpi="600" verticalDpi="600" orientation="landscape" paperSize="9" scale="80" r:id="rId3"/>
  <drawing r:id="rId2"/>
</worksheet>
</file>

<file path=xl/worksheets/sheet4.xml><?xml version="1.0" encoding="utf-8"?>
<worksheet xmlns="http://schemas.openxmlformats.org/spreadsheetml/2006/main" xmlns:r="http://schemas.openxmlformats.org/officeDocument/2006/relationships">
  <sheetPr>
    <tabColor rgb="FFFFFF00"/>
  </sheetPr>
  <dimension ref="A1:T51"/>
  <sheetViews>
    <sheetView zoomScalePageLayoutView="0" workbookViewId="0" topLeftCell="A1">
      <selection activeCell="A1" sqref="A1"/>
    </sheetView>
  </sheetViews>
  <sheetFormatPr defaultColWidth="3.7109375" defaultRowHeight="12.75"/>
  <cols>
    <col min="1" max="1" width="3.8515625" style="41" bestFit="1" customWidth="1"/>
    <col min="2" max="2" width="1.57421875" style="43" bestFit="1" customWidth="1"/>
    <col min="3" max="3" width="35.57421875" style="8" bestFit="1" customWidth="1"/>
    <col min="4" max="4" width="7.8515625" style="42" bestFit="1" customWidth="1"/>
    <col min="5" max="5" width="13.7109375" style="42" bestFit="1" customWidth="1"/>
    <col min="6" max="6" width="19.00390625" style="42" bestFit="1" customWidth="1"/>
    <col min="7" max="7" width="35.28125" style="82" bestFit="1" customWidth="1"/>
    <col min="8" max="8" width="5.8515625" style="82" bestFit="1" customWidth="1"/>
    <col min="9" max="9" width="13.8515625" style="41" bestFit="1" customWidth="1"/>
    <col min="10" max="11" width="3.140625" style="41" bestFit="1" customWidth="1"/>
    <col min="12" max="12" width="2.421875" style="94" bestFit="1" customWidth="1"/>
    <col min="13" max="13" width="8.28125" style="94" bestFit="1" customWidth="1"/>
    <col min="14" max="14" width="5.57421875" style="8" bestFit="1" customWidth="1"/>
    <col min="15" max="15" width="4.8515625" style="8" bestFit="1" customWidth="1"/>
    <col min="16" max="16" width="4.140625" style="41" bestFit="1" customWidth="1"/>
    <col min="17" max="17" width="9.00390625" style="41" bestFit="1" customWidth="1"/>
    <col min="18" max="18" width="6.57421875" style="41" bestFit="1" customWidth="1"/>
    <col min="19" max="19" width="4.140625" style="41" bestFit="1" customWidth="1"/>
    <col min="20" max="20" width="7.28125" style="41" bestFit="1" customWidth="1"/>
    <col min="21" max="16384" width="3.7109375" style="41" customWidth="1"/>
  </cols>
  <sheetData>
    <row r="1" spans="1:20" ht="13.5" thickBot="1">
      <c r="A1" s="40" t="s">
        <v>27</v>
      </c>
      <c r="B1" s="588" t="s">
        <v>266</v>
      </c>
      <c r="C1" s="589"/>
      <c r="D1" s="589"/>
      <c r="E1" s="589"/>
      <c r="F1" s="589"/>
      <c r="G1" s="589"/>
      <c r="H1" s="589"/>
      <c r="I1" s="590"/>
      <c r="J1" s="590"/>
      <c r="K1" s="590"/>
      <c r="L1" s="590"/>
      <c r="M1" s="590"/>
      <c r="N1" s="590"/>
      <c r="O1" s="590"/>
      <c r="P1" s="590"/>
      <c r="Q1" s="590"/>
      <c r="R1" s="591"/>
      <c r="S1" s="591"/>
      <c r="T1" s="591"/>
    </row>
    <row r="2" spans="1:20" ht="8.25" customHeight="1">
      <c r="A2" s="41">
        <v>1</v>
      </c>
      <c r="B2" s="108"/>
      <c r="C2" s="251"/>
      <c r="D2" s="251"/>
      <c r="E2" s="64"/>
      <c r="F2" s="87"/>
      <c r="G2" s="217"/>
      <c r="H2" s="115"/>
      <c r="I2" s="81"/>
      <c r="J2" s="64"/>
      <c r="K2" s="85"/>
      <c r="L2" s="85"/>
      <c r="M2" s="127"/>
      <c r="N2" s="128"/>
      <c r="O2" s="71"/>
      <c r="P2" s="72"/>
      <c r="Q2" s="122"/>
      <c r="R2" s="129"/>
      <c r="S2" s="79"/>
      <c r="T2" s="80"/>
    </row>
    <row r="3" spans="1:20" ht="8.25" customHeight="1">
      <c r="A3" s="41">
        <v>2</v>
      </c>
      <c r="B3" s="108"/>
      <c r="C3" s="109"/>
      <c r="D3" s="86"/>
      <c r="E3" s="64"/>
      <c r="F3" s="87"/>
      <c r="G3" s="86"/>
      <c r="H3" s="91"/>
      <c r="I3" s="81"/>
      <c r="J3" s="64"/>
      <c r="K3" s="78"/>
      <c r="L3" s="78"/>
      <c r="M3" s="116"/>
      <c r="N3" s="117"/>
      <c r="O3" s="59"/>
      <c r="P3" s="60"/>
      <c r="Q3" s="118"/>
      <c r="R3" s="119"/>
      <c r="S3" s="61"/>
      <c r="T3" s="62"/>
    </row>
    <row r="4" spans="1:20" ht="8.25" customHeight="1">
      <c r="A4" s="41">
        <v>3</v>
      </c>
      <c r="B4" s="98"/>
      <c r="C4" s="130"/>
      <c r="D4" s="86"/>
      <c r="E4" s="64"/>
      <c r="F4" s="87"/>
      <c r="G4" s="86"/>
      <c r="H4" s="91"/>
      <c r="I4" s="46"/>
      <c r="J4" s="64"/>
      <c r="K4" s="78"/>
      <c r="L4" s="78"/>
      <c r="M4" s="116"/>
      <c r="N4" s="117"/>
      <c r="O4" s="59"/>
      <c r="P4" s="60"/>
      <c r="Q4" s="118"/>
      <c r="R4" s="119"/>
      <c r="S4" s="61"/>
      <c r="T4" s="62"/>
    </row>
    <row r="5" spans="1:20" ht="8.25" customHeight="1">
      <c r="A5" s="41">
        <v>4</v>
      </c>
      <c r="B5" s="98"/>
      <c r="C5" s="131"/>
      <c r="D5" s="74"/>
      <c r="E5" s="45"/>
      <c r="F5" s="47"/>
      <c r="G5" s="74"/>
      <c r="H5" s="93"/>
      <c r="I5" s="46"/>
      <c r="J5" s="45"/>
      <c r="K5" s="65"/>
      <c r="L5" s="65"/>
      <c r="M5" s="116"/>
      <c r="N5" s="117"/>
      <c r="O5" s="59"/>
      <c r="P5" s="60"/>
      <c r="Q5" s="118"/>
      <c r="R5" s="119"/>
      <c r="S5" s="61"/>
      <c r="T5" s="62"/>
    </row>
    <row r="6" spans="1:20" ht="8.25" customHeight="1">
      <c r="A6" s="41">
        <v>5</v>
      </c>
      <c r="B6" s="197"/>
      <c r="C6" s="131"/>
      <c r="D6" s="74"/>
      <c r="E6" s="45"/>
      <c r="F6" s="47"/>
      <c r="G6" s="74"/>
      <c r="H6" s="93"/>
      <c r="I6" s="46"/>
      <c r="J6" s="45"/>
      <c r="K6" s="70"/>
      <c r="L6" s="65"/>
      <c r="M6" s="116"/>
      <c r="N6" s="117"/>
      <c r="O6" s="59"/>
      <c r="P6" s="60"/>
      <c r="Q6" s="118"/>
      <c r="R6" s="119"/>
      <c r="S6" s="61"/>
      <c r="T6" s="62"/>
    </row>
    <row r="7" spans="1:20" ht="8.25" customHeight="1">
      <c r="A7" s="41">
        <v>6</v>
      </c>
      <c r="B7" s="98"/>
      <c r="C7" s="131"/>
      <c r="D7" s="74"/>
      <c r="E7" s="45"/>
      <c r="F7" s="47"/>
      <c r="G7" s="74"/>
      <c r="H7" s="93"/>
      <c r="I7" s="46"/>
      <c r="J7" s="45"/>
      <c r="K7" s="65"/>
      <c r="L7" s="65"/>
      <c r="M7" s="116"/>
      <c r="N7" s="117"/>
      <c r="O7" s="59"/>
      <c r="P7" s="60"/>
      <c r="Q7" s="118"/>
      <c r="R7" s="119"/>
      <c r="S7" s="61"/>
      <c r="T7" s="62"/>
    </row>
    <row r="8" spans="1:20" ht="8.25" customHeight="1">
      <c r="A8" s="41">
        <v>7</v>
      </c>
      <c r="B8" s="197"/>
      <c r="C8" s="131"/>
      <c r="D8" s="74"/>
      <c r="E8" s="45"/>
      <c r="F8" s="47"/>
      <c r="G8" s="74"/>
      <c r="H8" s="93"/>
      <c r="I8" s="46"/>
      <c r="J8" s="45"/>
      <c r="K8" s="70"/>
      <c r="L8" s="65"/>
      <c r="M8" s="116"/>
      <c r="N8" s="117"/>
      <c r="O8" s="59"/>
      <c r="P8" s="60"/>
      <c r="Q8" s="118"/>
      <c r="R8" s="119"/>
      <c r="S8" s="61"/>
      <c r="T8" s="62"/>
    </row>
    <row r="9" spans="1:20" ht="8.25" customHeight="1">
      <c r="A9" s="41">
        <v>8</v>
      </c>
      <c r="B9" s="98"/>
      <c r="C9" s="131"/>
      <c r="D9" s="74"/>
      <c r="E9" s="45"/>
      <c r="F9" s="47"/>
      <c r="G9" s="74"/>
      <c r="H9" s="93"/>
      <c r="I9" s="46"/>
      <c r="J9" s="45"/>
      <c r="K9" s="65"/>
      <c r="L9" s="65"/>
      <c r="M9" s="116"/>
      <c r="N9" s="117"/>
      <c r="O9" s="59"/>
      <c r="P9" s="60"/>
      <c r="Q9" s="118"/>
      <c r="R9" s="119"/>
      <c r="S9" s="61"/>
      <c r="T9" s="62"/>
    </row>
    <row r="10" spans="1:20" ht="8.25" customHeight="1">
      <c r="A10" s="41">
        <v>9</v>
      </c>
      <c r="B10" s="155"/>
      <c r="C10" s="154"/>
      <c r="D10" s="161"/>
      <c r="E10" s="156"/>
      <c r="F10" s="158"/>
      <c r="G10" s="161"/>
      <c r="H10" s="162"/>
      <c r="I10" s="157"/>
      <c r="J10" s="156"/>
      <c r="K10" s="216"/>
      <c r="L10" s="216"/>
      <c r="M10" s="116"/>
      <c r="N10" s="117"/>
      <c r="O10" s="218"/>
      <c r="P10" s="219"/>
      <c r="Q10" s="118"/>
      <c r="R10" s="119"/>
      <c r="S10" s="159"/>
      <c r="T10" s="160"/>
    </row>
    <row r="11" spans="1:20" ht="8.25" customHeight="1">
      <c r="A11" s="41">
        <v>10</v>
      </c>
      <c r="B11" s="197"/>
      <c r="C11" s="131"/>
      <c r="D11" s="74"/>
      <c r="E11" s="45"/>
      <c r="F11" s="47"/>
      <c r="G11" s="74"/>
      <c r="H11" s="93"/>
      <c r="I11" s="46"/>
      <c r="J11" s="45"/>
      <c r="K11" s="70"/>
      <c r="L11" s="65"/>
      <c r="M11" s="116"/>
      <c r="N11" s="117"/>
      <c r="O11" s="59"/>
      <c r="P11" s="60"/>
      <c r="Q11" s="118"/>
      <c r="R11" s="119"/>
      <c r="S11" s="61"/>
      <c r="T11" s="62"/>
    </row>
    <row r="12" spans="1:20" ht="8.25" customHeight="1">
      <c r="A12" s="41">
        <v>11</v>
      </c>
      <c r="B12" s="197"/>
      <c r="C12" s="131"/>
      <c r="D12" s="74"/>
      <c r="E12" s="45"/>
      <c r="F12" s="47"/>
      <c r="G12" s="74"/>
      <c r="H12" s="93"/>
      <c r="I12" s="46"/>
      <c r="J12" s="45"/>
      <c r="K12" s="70"/>
      <c r="L12" s="65"/>
      <c r="M12" s="116"/>
      <c r="N12" s="117"/>
      <c r="O12" s="59"/>
      <c r="P12" s="60"/>
      <c r="Q12" s="118"/>
      <c r="R12" s="119"/>
      <c r="S12" s="61"/>
      <c r="T12" s="62"/>
    </row>
    <row r="13" spans="1:20" ht="8.25" customHeight="1">
      <c r="A13" s="41">
        <v>12</v>
      </c>
      <c r="B13" s="197"/>
      <c r="C13" s="131"/>
      <c r="D13" s="74"/>
      <c r="E13" s="45"/>
      <c r="F13" s="47"/>
      <c r="G13" s="74"/>
      <c r="H13" s="93"/>
      <c r="I13" s="46"/>
      <c r="J13" s="45"/>
      <c r="K13" s="70"/>
      <c r="L13" s="65"/>
      <c r="M13" s="116"/>
      <c r="N13" s="117"/>
      <c r="O13" s="59"/>
      <c r="P13" s="60"/>
      <c r="Q13" s="118"/>
      <c r="R13" s="119"/>
      <c r="S13" s="61"/>
      <c r="T13" s="62"/>
    </row>
    <row r="14" spans="1:20" ht="8.25" customHeight="1">
      <c r="A14" s="41">
        <v>13</v>
      </c>
      <c r="B14" s="197"/>
      <c r="C14" s="131"/>
      <c r="D14" s="74"/>
      <c r="E14" s="45"/>
      <c r="F14" s="47"/>
      <c r="G14" s="74"/>
      <c r="H14" s="93"/>
      <c r="I14" s="46"/>
      <c r="J14" s="45"/>
      <c r="K14" s="70"/>
      <c r="L14" s="65"/>
      <c r="M14" s="116"/>
      <c r="N14" s="117"/>
      <c r="O14" s="59"/>
      <c r="P14" s="60"/>
      <c r="Q14" s="118"/>
      <c r="R14" s="119"/>
      <c r="S14" s="61"/>
      <c r="T14" s="62"/>
    </row>
    <row r="15" spans="1:20" ht="8.25" customHeight="1">
      <c r="A15" s="41">
        <v>14</v>
      </c>
      <c r="B15" s="197"/>
      <c r="C15" s="131"/>
      <c r="D15" s="74"/>
      <c r="E15" s="45"/>
      <c r="F15" s="47"/>
      <c r="G15" s="74"/>
      <c r="H15" s="93"/>
      <c r="I15" s="46"/>
      <c r="J15" s="45"/>
      <c r="K15" s="70"/>
      <c r="L15" s="65"/>
      <c r="M15" s="116"/>
      <c r="N15" s="117"/>
      <c r="O15" s="63"/>
      <c r="P15" s="188"/>
      <c r="Q15" s="118"/>
      <c r="R15" s="119"/>
      <c r="S15" s="61"/>
      <c r="T15" s="62"/>
    </row>
    <row r="16" spans="1:20" ht="8.25" customHeight="1">
      <c r="A16" s="41">
        <v>15</v>
      </c>
      <c r="B16" s="98"/>
      <c r="C16" s="99"/>
      <c r="D16" s="74"/>
      <c r="E16" s="45"/>
      <c r="F16" s="47"/>
      <c r="G16" s="74"/>
      <c r="H16" s="114"/>
      <c r="I16" s="46"/>
      <c r="J16" s="45"/>
      <c r="K16" s="65"/>
      <c r="L16" s="65"/>
      <c r="M16" s="100"/>
      <c r="N16" s="101"/>
      <c r="O16" s="59"/>
      <c r="P16" s="60"/>
      <c r="Q16" s="255"/>
      <c r="R16" s="257"/>
      <c r="S16" s="61"/>
      <c r="T16" s="62"/>
    </row>
    <row r="17" spans="1:20" ht="8.25" customHeight="1">
      <c r="A17" s="41">
        <v>16</v>
      </c>
      <c r="B17" s="197"/>
      <c r="C17" s="131"/>
      <c r="D17" s="99"/>
      <c r="E17" s="45"/>
      <c r="F17" s="47"/>
      <c r="G17" s="74"/>
      <c r="H17" s="93"/>
      <c r="I17" s="46"/>
      <c r="J17" s="45"/>
      <c r="K17" s="69"/>
      <c r="L17" s="69"/>
      <c r="M17" s="100"/>
      <c r="N17" s="101"/>
      <c r="O17" s="59"/>
      <c r="P17" s="60"/>
      <c r="Q17" s="102"/>
      <c r="R17" s="103"/>
      <c r="S17" s="61"/>
      <c r="T17" s="62"/>
    </row>
    <row r="18" spans="1:20" ht="8.25" customHeight="1">
      <c r="A18" s="41">
        <v>17</v>
      </c>
      <c r="B18" s="197"/>
      <c r="C18" s="131"/>
      <c r="D18" s="99"/>
      <c r="E18" s="45"/>
      <c r="F18" s="47"/>
      <c r="G18" s="74"/>
      <c r="H18" s="93"/>
      <c r="I18" s="46"/>
      <c r="J18" s="45"/>
      <c r="K18" s="69"/>
      <c r="L18" s="69"/>
      <c r="M18" s="100"/>
      <c r="N18" s="101"/>
      <c r="O18" s="59"/>
      <c r="P18" s="60"/>
      <c r="Q18" s="102"/>
      <c r="R18" s="103"/>
      <c r="S18" s="61"/>
      <c r="T18" s="62"/>
    </row>
    <row r="19" spans="1:20" ht="8.25" customHeight="1">
      <c r="A19" s="41">
        <v>18</v>
      </c>
      <c r="B19" s="197"/>
      <c r="C19" s="131"/>
      <c r="D19" s="99"/>
      <c r="E19" s="45"/>
      <c r="F19" s="47"/>
      <c r="G19" s="74"/>
      <c r="H19" s="93"/>
      <c r="I19" s="46"/>
      <c r="J19" s="45"/>
      <c r="K19" s="69"/>
      <c r="L19" s="69"/>
      <c r="M19" s="123"/>
      <c r="N19" s="124"/>
      <c r="O19" s="63"/>
      <c r="P19" s="188"/>
      <c r="Q19" s="125"/>
      <c r="R19" s="126"/>
      <c r="S19" s="61"/>
      <c r="T19" s="62"/>
    </row>
    <row r="20" spans="1:20" ht="8.25" customHeight="1">
      <c r="A20" s="41">
        <v>19</v>
      </c>
      <c r="B20" s="98"/>
      <c r="C20" s="131"/>
      <c r="D20" s="99"/>
      <c r="E20" s="45"/>
      <c r="F20" s="47"/>
      <c r="G20" s="74"/>
      <c r="H20" s="93"/>
      <c r="I20" s="46"/>
      <c r="J20" s="45"/>
      <c r="K20" s="69"/>
      <c r="L20" s="69"/>
      <c r="M20" s="100"/>
      <c r="N20" s="101"/>
      <c r="O20" s="59"/>
      <c r="P20" s="60"/>
      <c r="Q20" s="102"/>
      <c r="R20" s="103"/>
      <c r="S20" s="61"/>
      <c r="T20" s="62"/>
    </row>
    <row r="21" spans="1:20" ht="8.25" customHeight="1">
      <c r="A21" s="41">
        <v>20</v>
      </c>
      <c r="B21" s="98"/>
      <c r="C21" s="131"/>
      <c r="D21" s="99"/>
      <c r="E21" s="45"/>
      <c r="F21" s="47"/>
      <c r="G21" s="74"/>
      <c r="H21" s="93"/>
      <c r="I21" s="46"/>
      <c r="J21" s="45"/>
      <c r="K21" s="66"/>
      <c r="L21" s="69"/>
      <c r="M21" s="100"/>
      <c r="N21" s="101"/>
      <c r="O21" s="59"/>
      <c r="P21" s="60"/>
      <c r="Q21" s="102"/>
      <c r="R21" s="103"/>
      <c r="S21" s="61"/>
      <c r="T21" s="62"/>
    </row>
    <row r="22" spans="1:20" ht="8.25" customHeight="1">
      <c r="A22" s="41">
        <v>21</v>
      </c>
      <c r="B22" s="197"/>
      <c r="C22" s="131"/>
      <c r="D22" s="99"/>
      <c r="E22" s="45"/>
      <c r="F22" s="47"/>
      <c r="G22" s="74"/>
      <c r="H22" s="93"/>
      <c r="I22" s="46"/>
      <c r="J22" s="45"/>
      <c r="K22" s="69"/>
      <c r="L22" s="69"/>
      <c r="M22" s="100"/>
      <c r="N22" s="101"/>
      <c r="O22" s="59"/>
      <c r="P22" s="60"/>
      <c r="Q22" s="102"/>
      <c r="R22" s="103"/>
      <c r="S22" s="61"/>
      <c r="T22" s="62"/>
    </row>
    <row r="23" spans="1:20" ht="8.25" customHeight="1">
      <c r="A23" s="41">
        <v>22</v>
      </c>
      <c r="B23" s="197"/>
      <c r="C23" s="131"/>
      <c r="D23" s="99"/>
      <c r="E23" s="45"/>
      <c r="F23" s="47"/>
      <c r="G23" s="74"/>
      <c r="H23" s="93"/>
      <c r="I23" s="46"/>
      <c r="J23" s="45"/>
      <c r="K23" s="69"/>
      <c r="L23" s="69"/>
      <c r="M23" s="123"/>
      <c r="N23" s="124"/>
      <c r="O23" s="59"/>
      <c r="P23" s="60"/>
      <c r="Q23" s="125"/>
      <c r="R23" s="126"/>
      <c r="S23" s="61"/>
      <c r="T23" s="62"/>
    </row>
    <row r="24" spans="1:20" ht="8.25" customHeight="1">
      <c r="A24" s="41">
        <v>23</v>
      </c>
      <c r="B24" s="197"/>
      <c r="C24" s="131"/>
      <c r="D24" s="99"/>
      <c r="E24" s="45"/>
      <c r="F24" s="47"/>
      <c r="G24" s="74"/>
      <c r="H24" s="93"/>
      <c r="I24" s="46"/>
      <c r="J24" s="45"/>
      <c r="K24" s="69"/>
      <c r="L24" s="69"/>
      <c r="M24" s="100"/>
      <c r="N24" s="101"/>
      <c r="O24" s="59"/>
      <c r="P24" s="60"/>
      <c r="Q24" s="102"/>
      <c r="R24" s="103"/>
      <c r="S24" s="61"/>
      <c r="T24" s="62"/>
    </row>
    <row r="25" spans="1:20" ht="8.25" customHeight="1">
      <c r="A25" s="41">
        <v>24</v>
      </c>
      <c r="B25" s="98"/>
      <c r="C25" s="131"/>
      <c r="D25" s="74"/>
      <c r="E25" s="45"/>
      <c r="F25" s="47"/>
      <c r="G25" s="74"/>
      <c r="H25" s="93"/>
      <c r="I25" s="46"/>
      <c r="J25" s="45"/>
      <c r="K25" s="68"/>
      <c r="L25" s="68"/>
      <c r="M25" s="100"/>
      <c r="N25" s="101"/>
      <c r="O25" s="59"/>
      <c r="P25" s="60"/>
      <c r="Q25" s="102"/>
      <c r="R25" s="103"/>
      <c r="S25" s="61"/>
      <c r="T25" s="62"/>
    </row>
    <row r="26" spans="1:20" ht="8.25" customHeight="1">
      <c r="A26" s="41">
        <v>25</v>
      </c>
      <c r="B26" s="104"/>
      <c r="C26" s="105"/>
      <c r="D26" s="45"/>
      <c r="E26" s="47"/>
      <c r="F26" s="45"/>
      <c r="G26" s="76"/>
      <c r="H26" s="113"/>
      <c r="I26" s="46"/>
      <c r="J26" s="48"/>
      <c r="K26" s="65"/>
      <c r="L26" s="70"/>
      <c r="M26" s="100"/>
      <c r="N26" s="101"/>
      <c r="O26" s="59"/>
      <c r="P26" s="60"/>
      <c r="Q26" s="102"/>
      <c r="R26" s="103"/>
      <c r="S26" s="61"/>
      <c r="T26" s="62"/>
    </row>
    <row r="27" spans="1:20" ht="8.25" customHeight="1">
      <c r="A27" s="41">
        <v>26</v>
      </c>
      <c r="B27" s="104"/>
      <c r="C27" s="105"/>
      <c r="D27" s="45"/>
      <c r="E27" s="47"/>
      <c r="F27" s="45"/>
      <c r="G27" s="76"/>
      <c r="H27" s="113"/>
      <c r="I27" s="46"/>
      <c r="J27" s="48"/>
      <c r="K27" s="65"/>
      <c r="L27" s="70"/>
      <c r="M27" s="100"/>
      <c r="N27" s="101"/>
      <c r="O27" s="59"/>
      <c r="P27" s="60"/>
      <c r="Q27" s="102"/>
      <c r="R27" s="103"/>
      <c r="S27" s="61"/>
      <c r="T27" s="62"/>
    </row>
    <row r="28" spans="1:20" ht="8.25" customHeight="1">
      <c r="A28" s="41">
        <v>27</v>
      </c>
      <c r="B28" s="104"/>
      <c r="C28" s="105"/>
      <c r="D28" s="45"/>
      <c r="E28" s="47"/>
      <c r="F28" s="45"/>
      <c r="G28" s="76"/>
      <c r="H28" s="92"/>
      <c r="I28" s="46"/>
      <c r="J28" s="48"/>
      <c r="K28" s="65"/>
      <c r="L28" s="70"/>
      <c r="M28" s="100"/>
      <c r="N28" s="101"/>
      <c r="O28" s="59"/>
      <c r="P28" s="60"/>
      <c r="Q28" s="102"/>
      <c r="R28" s="103"/>
      <c r="S28" s="61"/>
      <c r="T28" s="62"/>
    </row>
    <row r="29" spans="1:20" ht="8.25" customHeight="1">
      <c r="A29" s="41">
        <v>28</v>
      </c>
      <c r="B29" s="104"/>
      <c r="C29" s="105"/>
      <c r="D29" s="45"/>
      <c r="E29" s="47"/>
      <c r="F29" s="45"/>
      <c r="G29" s="76"/>
      <c r="H29" s="92"/>
      <c r="I29" s="46"/>
      <c r="J29" s="48"/>
      <c r="K29" s="65"/>
      <c r="L29" s="70"/>
      <c r="M29" s="100"/>
      <c r="N29" s="101"/>
      <c r="O29" s="59"/>
      <c r="P29" s="60"/>
      <c r="Q29" s="102"/>
      <c r="R29" s="103"/>
      <c r="S29" s="61"/>
      <c r="T29" s="62"/>
    </row>
    <row r="30" spans="1:20" ht="8.25" customHeight="1">
      <c r="A30" s="41">
        <v>29</v>
      </c>
      <c r="B30" s="104"/>
      <c r="C30" s="105"/>
      <c r="D30" s="45"/>
      <c r="E30" s="47"/>
      <c r="F30" s="45"/>
      <c r="G30" s="76"/>
      <c r="H30" s="92"/>
      <c r="I30" s="46"/>
      <c r="J30" s="48"/>
      <c r="K30" s="65"/>
      <c r="L30" s="70"/>
      <c r="M30" s="100"/>
      <c r="N30" s="101"/>
      <c r="O30" s="59"/>
      <c r="P30" s="60"/>
      <c r="Q30" s="102"/>
      <c r="R30" s="103"/>
      <c r="S30" s="61"/>
      <c r="T30" s="62"/>
    </row>
    <row r="31" spans="1:20" ht="8.25" customHeight="1">
      <c r="A31" s="41">
        <v>30</v>
      </c>
      <c r="B31" s="98"/>
      <c r="C31" s="131"/>
      <c r="D31" s="99"/>
      <c r="E31" s="45"/>
      <c r="F31" s="47"/>
      <c r="G31" s="74"/>
      <c r="H31" s="93"/>
      <c r="I31" s="46"/>
      <c r="J31" s="45"/>
      <c r="K31" s="66"/>
      <c r="L31" s="69"/>
      <c r="M31" s="100"/>
      <c r="N31" s="101"/>
      <c r="O31" s="59"/>
      <c r="P31" s="60"/>
      <c r="Q31" s="102"/>
      <c r="R31" s="103"/>
      <c r="S31" s="61"/>
      <c r="T31" s="62"/>
    </row>
    <row r="32" spans="1:20" ht="8.25" customHeight="1">
      <c r="A32" s="41">
        <v>31</v>
      </c>
      <c r="B32" s="197"/>
      <c r="C32" s="131"/>
      <c r="D32" s="99"/>
      <c r="E32" s="45"/>
      <c r="F32" s="47"/>
      <c r="G32" s="74"/>
      <c r="H32" s="93"/>
      <c r="I32" s="46"/>
      <c r="J32" s="45"/>
      <c r="K32" s="69"/>
      <c r="L32" s="69"/>
      <c r="M32" s="100"/>
      <c r="N32" s="101"/>
      <c r="O32" s="59"/>
      <c r="P32" s="60"/>
      <c r="Q32" s="102"/>
      <c r="R32" s="103"/>
      <c r="S32" s="61"/>
      <c r="T32" s="62"/>
    </row>
    <row r="33" spans="1:20" ht="8.25" customHeight="1">
      <c r="A33" s="41">
        <v>32</v>
      </c>
      <c r="B33" s="98"/>
      <c r="C33" s="131"/>
      <c r="D33" s="99"/>
      <c r="E33" s="45"/>
      <c r="F33" s="47"/>
      <c r="G33" s="74"/>
      <c r="H33" s="93"/>
      <c r="I33" s="46"/>
      <c r="J33" s="45"/>
      <c r="K33" s="69"/>
      <c r="L33" s="69"/>
      <c r="M33" s="100"/>
      <c r="N33" s="101"/>
      <c r="O33" s="59"/>
      <c r="P33" s="60"/>
      <c r="Q33" s="102"/>
      <c r="R33" s="103"/>
      <c r="S33" s="61"/>
      <c r="T33" s="62"/>
    </row>
    <row r="34" spans="1:20" ht="8.25" customHeight="1">
      <c r="A34" s="41">
        <v>33</v>
      </c>
      <c r="B34" s="197"/>
      <c r="C34" s="131"/>
      <c r="D34" s="99"/>
      <c r="E34" s="45"/>
      <c r="F34" s="47"/>
      <c r="G34" s="74"/>
      <c r="H34" s="93"/>
      <c r="I34" s="46"/>
      <c r="J34" s="45"/>
      <c r="K34" s="69"/>
      <c r="L34" s="69"/>
      <c r="M34" s="123"/>
      <c r="N34" s="124"/>
      <c r="O34" s="59"/>
      <c r="P34" s="60"/>
      <c r="Q34" s="125"/>
      <c r="R34" s="126"/>
      <c r="S34" s="61"/>
      <c r="T34" s="62"/>
    </row>
    <row r="35" spans="1:20" ht="8.25" customHeight="1">
      <c r="A35" s="41">
        <v>34</v>
      </c>
      <c r="B35" s="197"/>
      <c r="C35" s="131"/>
      <c r="D35" s="99"/>
      <c r="E35" s="45"/>
      <c r="F35" s="47"/>
      <c r="G35" s="74"/>
      <c r="H35" s="93"/>
      <c r="I35" s="46"/>
      <c r="J35" s="45"/>
      <c r="K35" s="69"/>
      <c r="L35" s="69"/>
      <c r="M35" s="123"/>
      <c r="N35" s="124"/>
      <c r="O35" s="63"/>
      <c r="P35" s="188"/>
      <c r="Q35" s="125"/>
      <c r="R35" s="126"/>
      <c r="S35" s="61"/>
      <c r="T35" s="62"/>
    </row>
    <row r="36" spans="1:20" ht="8.25" customHeight="1">
      <c r="A36" s="41">
        <v>35</v>
      </c>
      <c r="B36" s="98"/>
      <c r="C36" s="131"/>
      <c r="D36" s="74"/>
      <c r="E36" s="45"/>
      <c r="F36" s="47"/>
      <c r="G36" s="74"/>
      <c r="H36" s="93"/>
      <c r="I36" s="46"/>
      <c r="J36" s="45"/>
      <c r="K36" s="65"/>
      <c r="L36" s="65"/>
      <c r="M36" s="110"/>
      <c r="N36" s="111"/>
      <c r="O36" s="59"/>
      <c r="P36" s="60"/>
      <c r="Q36" s="106"/>
      <c r="R36" s="112"/>
      <c r="S36" s="61"/>
      <c r="T36" s="62"/>
    </row>
    <row r="37" spans="1:20" ht="8.25" customHeight="1">
      <c r="A37" s="41">
        <v>36</v>
      </c>
      <c r="B37" s="98"/>
      <c r="C37" s="131"/>
      <c r="D37" s="74"/>
      <c r="E37" s="45"/>
      <c r="F37" s="47"/>
      <c r="G37" s="74"/>
      <c r="H37" s="93"/>
      <c r="I37" s="46"/>
      <c r="J37" s="45"/>
      <c r="K37" s="65"/>
      <c r="L37" s="65"/>
      <c r="M37" s="110"/>
      <c r="N37" s="111"/>
      <c r="O37" s="59"/>
      <c r="P37" s="60"/>
      <c r="Q37" s="106"/>
      <c r="R37" s="112"/>
      <c r="S37" s="61"/>
      <c r="T37" s="62"/>
    </row>
    <row r="38" spans="1:20" ht="8.25" customHeight="1">
      <c r="A38" s="41">
        <v>37</v>
      </c>
      <c r="B38" s="98"/>
      <c r="C38" s="131"/>
      <c r="D38" s="74"/>
      <c r="E38" s="45"/>
      <c r="F38" s="47"/>
      <c r="G38" s="74"/>
      <c r="H38" s="93"/>
      <c r="I38" s="46"/>
      <c r="J38" s="45"/>
      <c r="K38" s="65"/>
      <c r="L38" s="65"/>
      <c r="M38" s="110"/>
      <c r="N38" s="111"/>
      <c r="O38" s="59"/>
      <c r="P38" s="60"/>
      <c r="Q38" s="106"/>
      <c r="R38" s="112"/>
      <c r="S38" s="61"/>
      <c r="T38" s="62"/>
    </row>
    <row r="39" spans="1:20" ht="8.25" customHeight="1">
      <c r="A39" s="41">
        <v>38</v>
      </c>
      <c r="B39" s="98"/>
      <c r="C39" s="131"/>
      <c r="D39" s="74"/>
      <c r="E39" s="45"/>
      <c r="F39" s="47"/>
      <c r="G39" s="74"/>
      <c r="H39" s="93"/>
      <c r="I39" s="46"/>
      <c r="J39" s="45"/>
      <c r="K39" s="70"/>
      <c r="L39" s="65"/>
      <c r="M39" s="110"/>
      <c r="N39" s="111"/>
      <c r="O39" s="59"/>
      <c r="P39" s="60"/>
      <c r="Q39" s="106"/>
      <c r="R39" s="112"/>
      <c r="S39" s="61"/>
      <c r="T39" s="62"/>
    </row>
    <row r="40" spans="1:20" ht="8.25" customHeight="1">
      <c r="A40" s="41">
        <v>39</v>
      </c>
      <c r="B40" s="98"/>
      <c r="C40" s="99"/>
      <c r="D40" s="74"/>
      <c r="E40" s="45"/>
      <c r="F40" s="47"/>
      <c r="G40" s="74"/>
      <c r="H40" s="114"/>
      <c r="I40" s="46"/>
      <c r="J40" s="45"/>
      <c r="K40" s="66"/>
      <c r="L40" s="66"/>
      <c r="M40" s="100"/>
      <c r="N40" s="101"/>
      <c r="O40" s="59"/>
      <c r="P40" s="60"/>
      <c r="Q40" s="102"/>
      <c r="R40" s="103"/>
      <c r="S40" s="61"/>
      <c r="T40" s="62"/>
    </row>
    <row r="41" spans="1:20" ht="8.25" customHeight="1">
      <c r="A41" s="41">
        <v>40</v>
      </c>
      <c r="B41" s="98"/>
      <c r="C41" s="99"/>
      <c r="D41" s="74"/>
      <c r="E41" s="45"/>
      <c r="F41" s="47"/>
      <c r="G41" s="74"/>
      <c r="H41" s="93"/>
      <c r="I41" s="46"/>
      <c r="J41" s="45"/>
      <c r="K41" s="66"/>
      <c r="L41" s="66"/>
      <c r="M41" s="100"/>
      <c r="N41" s="101"/>
      <c r="O41" s="59"/>
      <c r="P41" s="60"/>
      <c r="Q41" s="102"/>
      <c r="R41" s="103"/>
      <c r="S41" s="61"/>
      <c r="T41" s="62"/>
    </row>
    <row r="42" spans="1:20" ht="8.25" customHeight="1">
      <c r="A42" s="41">
        <v>41</v>
      </c>
      <c r="B42" s="98"/>
      <c r="C42" s="99"/>
      <c r="D42" s="74"/>
      <c r="E42" s="45"/>
      <c r="F42" s="47"/>
      <c r="G42" s="74"/>
      <c r="H42" s="93"/>
      <c r="I42" s="46"/>
      <c r="J42" s="45"/>
      <c r="K42" s="66"/>
      <c r="L42" s="66"/>
      <c r="M42" s="100"/>
      <c r="N42" s="101"/>
      <c r="O42" s="59"/>
      <c r="P42" s="60"/>
      <c r="Q42" s="102"/>
      <c r="R42" s="103"/>
      <c r="S42" s="61"/>
      <c r="T42" s="62"/>
    </row>
    <row r="43" spans="1:20" ht="8.25" customHeight="1">
      <c r="A43" s="41">
        <v>42</v>
      </c>
      <c r="B43" s="98"/>
      <c r="C43" s="99"/>
      <c r="D43" s="74"/>
      <c r="E43" s="45"/>
      <c r="F43" s="47"/>
      <c r="G43" s="74"/>
      <c r="H43" s="93"/>
      <c r="I43" s="46"/>
      <c r="J43" s="45"/>
      <c r="K43" s="66"/>
      <c r="L43" s="66"/>
      <c r="M43" s="100"/>
      <c r="N43" s="101"/>
      <c r="O43" s="59"/>
      <c r="P43" s="60"/>
      <c r="Q43" s="102"/>
      <c r="R43" s="103"/>
      <c r="S43" s="61"/>
      <c r="T43" s="62"/>
    </row>
    <row r="44" spans="1:20" ht="8.25" customHeight="1">
      <c r="A44" s="41">
        <v>43</v>
      </c>
      <c r="B44" s="98"/>
      <c r="C44" s="99"/>
      <c r="D44" s="74"/>
      <c r="E44" s="45"/>
      <c r="F44" s="47"/>
      <c r="G44" s="74"/>
      <c r="H44" s="93"/>
      <c r="I44" s="46"/>
      <c r="J44" s="45"/>
      <c r="K44" s="66"/>
      <c r="L44" s="66"/>
      <c r="M44" s="100"/>
      <c r="N44" s="101"/>
      <c r="O44" s="59"/>
      <c r="P44" s="60"/>
      <c r="Q44" s="102"/>
      <c r="R44" s="103"/>
      <c r="S44" s="61"/>
      <c r="T44" s="62"/>
    </row>
    <row r="45" spans="1:20" ht="8.25" customHeight="1">
      <c r="A45" s="41">
        <v>44</v>
      </c>
      <c r="B45" s="98"/>
      <c r="C45" s="131"/>
      <c r="D45" s="99"/>
      <c r="E45" s="45"/>
      <c r="F45" s="45"/>
      <c r="G45" s="74"/>
      <c r="H45" s="93"/>
      <c r="I45" s="46"/>
      <c r="J45" s="45"/>
      <c r="K45" s="67"/>
      <c r="L45" s="67"/>
      <c r="M45" s="110"/>
      <c r="N45" s="111"/>
      <c r="O45" s="59"/>
      <c r="P45" s="60"/>
      <c r="Q45" s="165"/>
      <c r="R45" s="166"/>
      <c r="S45" s="61"/>
      <c r="T45" s="62"/>
    </row>
    <row r="46" spans="1:20" ht="8.25" customHeight="1">
      <c r="A46" s="41">
        <v>45</v>
      </c>
      <c r="B46" s="167"/>
      <c r="C46" s="169"/>
      <c r="D46" s="168"/>
      <c r="E46" s="176"/>
      <c r="F46" s="176"/>
      <c r="G46" s="181"/>
      <c r="H46" s="182"/>
      <c r="I46" s="180"/>
      <c r="J46" s="176"/>
      <c r="K46" s="252"/>
      <c r="L46" s="252"/>
      <c r="M46" s="253"/>
      <c r="N46" s="254"/>
      <c r="O46" s="174"/>
      <c r="P46" s="175"/>
      <c r="Q46" s="256"/>
      <c r="R46" s="258"/>
      <c r="S46" s="178"/>
      <c r="T46" s="179"/>
    </row>
    <row r="47" spans="1:20" ht="8.25" customHeight="1">
      <c r="A47" s="41">
        <v>46</v>
      </c>
      <c r="B47" s="108"/>
      <c r="C47" s="130"/>
      <c r="D47" s="109"/>
      <c r="E47" s="64"/>
      <c r="F47" s="64"/>
      <c r="G47" s="86"/>
      <c r="H47" s="91"/>
      <c r="I47" s="81"/>
      <c r="J47" s="64"/>
      <c r="K47" s="132"/>
      <c r="L47" s="132"/>
      <c r="M47" s="127"/>
      <c r="N47" s="128"/>
      <c r="O47" s="59"/>
      <c r="P47" s="60"/>
      <c r="Q47" s="184"/>
      <c r="R47" s="185"/>
      <c r="S47" s="79"/>
      <c r="T47" s="62"/>
    </row>
    <row r="48" spans="1:20" ht="8.25" customHeight="1">
      <c r="A48" s="41">
        <v>47</v>
      </c>
      <c r="B48" s="108"/>
      <c r="C48" s="130"/>
      <c r="D48" s="109"/>
      <c r="E48" s="64"/>
      <c r="F48" s="64"/>
      <c r="G48" s="86"/>
      <c r="H48" s="91"/>
      <c r="I48" s="81"/>
      <c r="J48" s="64"/>
      <c r="K48" s="132"/>
      <c r="L48" s="132"/>
      <c r="M48" s="127"/>
      <c r="N48" s="128"/>
      <c r="O48" s="186"/>
      <c r="P48" s="187"/>
      <c r="Q48" s="184"/>
      <c r="R48" s="185"/>
      <c r="S48" s="79"/>
      <c r="T48" s="80"/>
    </row>
    <row r="49" spans="1:20" ht="8.25" customHeight="1">
      <c r="A49" s="41">
        <v>48</v>
      </c>
      <c r="B49" s="108"/>
      <c r="C49" s="130"/>
      <c r="D49" s="109"/>
      <c r="E49" s="64"/>
      <c r="F49" s="64"/>
      <c r="G49" s="86"/>
      <c r="H49" s="91"/>
      <c r="I49" s="81"/>
      <c r="J49" s="64"/>
      <c r="K49" s="132"/>
      <c r="L49" s="132"/>
      <c r="M49" s="127"/>
      <c r="N49" s="128"/>
      <c r="O49" s="71"/>
      <c r="P49" s="72"/>
      <c r="Q49" s="184"/>
      <c r="R49" s="185"/>
      <c r="S49" s="79"/>
      <c r="T49" s="80"/>
    </row>
    <row r="50" spans="1:20" ht="8.25" customHeight="1">
      <c r="A50" s="41">
        <v>49</v>
      </c>
      <c r="B50" s="108"/>
      <c r="C50" s="130"/>
      <c r="D50" s="109"/>
      <c r="E50" s="64"/>
      <c r="F50" s="64"/>
      <c r="G50" s="86"/>
      <c r="H50" s="91"/>
      <c r="I50" s="81"/>
      <c r="J50" s="64"/>
      <c r="K50" s="132"/>
      <c r="L50" s="132"/>
      <c r="M50" s="110"/>
      <c r="N50" s="111"/>
      <c r="O50" s="59"/>
      <c r="P50" s="60"/>
      <c r="Q50" s="106"/>
      <c r="R50" s="112"/>
      <c r="S50" s="61"/>
      <c r="T50" s="62"/>
    </row>
    <row r="51" spans="1:20" ht="8.25" customHeight="1">
      <c r="A51" s="41">
        <v>50</v>
      </c>
      <c r="B51" s="98"/>
      <c r="C51" s="130"/>
      <c r="D51" s="109"/>
      <c r="E51" s="64"/>
      <c r="F51" s="64"/>
      <c r="G51" s="86"/>
      <c r="H51" s="91"/>
      <c r="I51" s="46"/>
      <c r="J51" s="64"/>
      <c r="K51" s="132"/>
      <c r="L51" s="132"/>
      <c r="M51" s="110"/>
      <c r="N51" s="111"/>
      <c r="O51" s="59"/>
      <c r="P51" s="60"/>
      <c r="Q51" s="106"/>
      <c r="R51" s="112"/>
      <c r="S51" s="61"/>
      <c r="T51" s="62"/>
    </row>
  </sheetData>
  <sheetProtection/>
  <mergeCells count="1">
    <mergeCell ref="B1:T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Q21"/>
  <sheetViews>
    <sheetView zoomScalePageLayoutView="0" workbookViewId="0" topLeftCell="A1">
      <selection activeCell="A1" sqref="A1"/>
    </sheetView>
  </sheetViews>
  <sheetFormatPr defaultColWidth="2.57421875" defaultRowHeight="12.75"/>
  <cols>
    <col min="1" max="1" width="2.421875" style="38" bestFit="1" customWidth="1"/>
    <col min="2" max="2" width="4.28125" style="189" bestFit="1" customWidth="1"/>
    <col min="3" max="3" width="1.57421875" style="220" bestFit="1" customWidth="1"/>
    <col min="4" max="4" width="37.57421875" style="77" bestFit="1" customWidth="1"/>
    <col min="5" max="5" width="7.8515625" style="44" bestFit="1" customWidth="1"/>
    <col min="6" max="6" width="17.57421875" style="37" bestFit="1" customWidth="1"/>
    <col min="7" max="7" width="14.57421875" style="39" bestFit="1" customWidth="1"/>
    <col min="8" max="8" width="35.8515625" style="37" bestFit="1" customWidth="1"/>
    <col min="9" max="9" width="5.8515625" style="88" bestFit="1" customWidth="1"/>
    <col min="10" max="10" width="19.00390625" style="37" bestFit="1" customWidth="1"/>
    <col min="11" max="11" width="5.00390625" style="39" bestFit="1" customWidth="1"/>
    <col min="12" max="12" width="3.140625" style="39" bestFit="1" customWidth="1"/>
    <col min="13" max="13" width="3.57421875" style="73" bestFit="1" customWidth="1"/>
    <col min="14" max="14" width="9.00390625" style="95" bestFit="1" customWidth="1"/>
    <col min="15" max="15" width="6.57421875" style="96" bestFit="1" customWidth="1"/>
    <col min="16" max="16" width="4.140625" style="37" bestFit="1" customWidth="1"/>
    <col min="17" max="17" width="7.28125" style="37" bestFit="1" customWidth="1"/>
    <col min="18" max="18" width="2.57421875" style="37" customWidth="1"/>
    <col min="19" max="19" width="6.00390625" style="37" bestFit="1" customWidth="1"/>
    <col min="20" max="20" width="5.28125" style="37" bestFit="1" customWidth="1"/>
    <col min="21" max="21" width="7.28125" style="37" bestFit="1" customWidth="1"/>
    <col min="22" max="22" width="4.140625" style="37" bestFit="1" customWidth="1"/>
    <col min="23" max="16384" width="2.57421875" style="37" customWidth="1"/>
  </cols>
  <sheetData>
    <row r="1" spans="1:17" ht="13.5" thickBot="1">
      <c r="A1" s="75"/>
      <c r="B1" s="389"/>
      <c r="C1" s="592" t="s">
        <v>267</v>
      </c>
      <c r="D1" s="592"/>
      <c r="E1" s="592"/>
      <c r="F1" s="592"/>
      <c r="G1" s="592"/>
      <c r="H1" s="592"/>
      <c r="I1" s="592"/>
      <c r="J1" s="592"/>
      <c r="K1" s="592"/>
      <c r="L1" s="592"/>
      <c r="M1" s="593"/>
      <c r="N1" s="594"/>
      <c r="O1" s="594"/>
      <c r="P1" s="594"/>
      <c r="Q1" s="594"/>
    </row>
    <row r="2" spans="1:17" ht="9">
      <c r="A2" s="120">
        <v>1</v>
      </c>
      <c r="B2" s="268"/>
      <c r="C2" s="269"/>
      <c r="D2" s="270"/>
      <c r="E2" s="270"/>
      <c r="F2" s="271"/>
      <c r="G2" s="272"/>
      <c r="H2" s="273"/>
      <c r="I2" s="274"/>
      <c r="J2" s="275"/>
      <c r="K2" s="271"/>
      <c r="L2" s="276"/>
      <c r="M2" s="277"/>
      <c r="N2" s="278"/>
      <c r="O2" s="279"/>
      <c r="P2" s="280"/>
      <c r="Q2" s="281"/>
    </row>
    <row r="3" spans="1:17" ht="9">
      <c r="A3" s="121">
        <v>2</v>
      </c>
      <c r="B3" s="210"/>
      <c r="C3" s="198"/>
      <c r="D3" s="105"/>
      <c r="E3" s="105"/>
      <c r="F3" s="47"/>
      <c r="G3" s="64"/>
      <c r="H3" s="76"/>
      <c r="I3" s="92"/>
      <c r="J3" s="46"/>
      <c r="K3" s="48"/>
      <c r="L3" s="45"/>
      <c r="M3" s="45"/>
      <c r="N3" s="207"/>
      <c r="O3" s="163"/>
      <c r="P3" s="202"/>
      <c r="Q3" s="164"/>
    </row>
    <row r="4" spans="1:17" ht="9">
      <c r="A4" s="121">
        <v>3</v>
      </c>
      <c r="B4" s="311"/>
      <c r="C4" s="312"/>
      <c r="D4" s="390"/>
      <c r="E4" s="301"/>
      <c r="F4" s="303"/>
      <c r="G4" s="294"/>
      <c r="H4" s="307"/>
      <c r="I4" s="393"/>
      <c r="J4" s="302"/>
      <c r="K4" s="308"/>
      <c r="L4" s="306"/>
      <c r="M4" s="396"/>
      <c r="N4" s="399"/>
      <c r="O4" s="402"/>
      <c r="P4" s="310"/>
      <c r="Q4" s="309"/>
    </row>
    <row r="5" spans="1:17" ht="9">
      <c r="A5" s="121">
        <v>4</v>
      </c>
      <c r="B5" s="313"/>
      <c r="C5" s="314"/>
      <c r="D5" s="392"/>
      <c r="E5" s="304"/>
      <c r="F5" s="301"/>
      <c r="G5" s="293"/>
      <c r="H5" s="304"/>
      <c r="I5" s="395"/>
      <c r="J5" s="302"/>
      <c r="K5" s="301"/>
      <c r="L5" s="305"/>
      <c r="M5" s="398"/>
      <c r="N5" s="401"/>
      <c r="O5" s="404"/>
      <c r="P5" s="310"/>
      <c r="Q5" s="309"/>
    </row>
    <row r="6" spans="1:17" ht="9">
      <c r="A6" s="121">
        <v>5</v>
      </c>
      <c r="B6" s="313"/>
      <c r="C6" s="314"/>
      <c r="D6" s="392"/>
      <c r="E6" s="304"/>
      <c r="F6" s="301"/>
      <c r="G6" s="294"/>
      <c r="H6" s="304"/>
      <c r="I6" s="395"/>
      <c r="J6" s="302"/>
      <c r="K6" s="301"/>
      <c r="L6" s="305"/>
      <c r="M6" s="398"/>
      <c r="N6" s="401"/>
      <c r="O6" s="404"/>
      <c r="P6" s="310"/>
      <c r="Q6" s="309"/>
    </row>
    <row r="7" spans="1:17" ht="9">
      <c r="A7" s="121">
        <v>6</v>
      </c>
      <c r="B7" s="315"/>
      <c r="C7" s="316"/>
      <c r="D7" s="391"/>
      <c r="E7" s="294"/>
      <c r="F7" s="293"/>
      <c r="G7" s="294"/>
      <c r="H7" s="295"/>
      <c r="I7" s="394"/>
      <c r="J7" s="296"/>
      <c r="K7" s="297"/>
      <c r="L7" s="298"/>
      <c r="M7" s="397"/>
      <c r="N7" s="400"/>
      <c r="O7" s="403"/>
      <c r="P7" s="299"/>
      <c r="Q7" s="300"/>
    </row>
    <row r="8" spans="1:17" ht="9">
      <c r="A8" s="121">
        <v>7</v>
      </c>
      <c r="B8" s="313"/>
      <c r="C8" s="314"/>
      <c r="D8" s="392"/>
      <c r="E8" s="304"/>
      <c r="F8" s="301"/>
      <c r="G8" s="293"/>
      <c r="H8" s="304"/>
      <c r="I8" s="395"/>
      <c r="J8" s="302"/>
      <c r="K8" s="301"/>
      <c r="L8" s="305"/>
      <c r="M8" s="398"/>
      <c r="N8" s="401"/>
      <c r="O8" s="404"/>
      <c r="P8" s="310"/>
      <c r="Q8" s="309"/>
    </row>
    <row r="9" spans="1:17" ht="9">
      <c r="A9" s="121">
        <v>8</v>
      </c>
      <c r="B9" s="203"/>
      <c r="C9" s="195"/>
      <c r="D9" s="109"/>
      <c r="E9" s="109"/>
      <c r="F9" s="64"/>
      <c r="G9" s="64"/>
      <c r="H9" s="86"/>
      <c r="I9" s="91"/>
      <c r="J9" s="81"/>
      <c r="K9" s="64"/>
      <c r="L9" s="214"/>
      <c r="M9" s="204"/>
      <c r="N9" s="208"/>
      <c r="O9" s="209"/>
      <c r="P9" s="190"/>
      <c r="Q9" s="200"/>
    </row>
    <row r="10" spans="1:17" ht="9">
      <c r="A10" s="121">
        <v>9</v>
      </c>
      <c r="B10" s="210"/>
      <c r="C10" s="198"/>
      <c r="D10" s="105"/>
      <c r="E10" s="105"/>
      <c r="F10" s="47"/>
      <c r="G10" s="64"/>
      <c r="H10" s="76"/>
      <c r="I10" s="92"/>
      <c r="J10" s="46"/>
      <c r="K10" s="48"/>
      <c r="L10" s="45"/>
      <c r="M10" s="45"/>
      <c r="N10" s="207"/>
      <c r="O10" s="163"/>
      <c r="P10" s="202"/>
      <c r="Q10" s="200"/>
    </row>
    <row r="11" spans="1:17" ht="9">
      <c r="A11" s="121">
        <v>10</v>
      </c>
      <c r="B11" s="284"/>
      <c r="C11" s="285"/>
      <c r="D11" s="221"/>
      <c r="E11" s="172"/>
      <c r="F11" s="172"/>
      <c r="G11" s="176"/>
      <c r="H11" s="177"/>
      <c r="I11" s="183"/>
      <c r="J11" s="171"/>
      <c r="K11" s="173"/>
      <c r="L11" s="170"/>
      <c r="M11" s="170"/>
      <c r="N11" s="207"/>
      <c r="O11" s="163"/>
      <c r="P11" s="405"/>
      <c r="Q11" s="406"/>
    </row>
    <row r="12" spans="1:17" ht="9">
      <c r="A12" s="121">
        <v>11</v>
      </c>
      <c r="B12" s="313"/>
      <c r="C12" s="314"/>
      <c r="D12" s="392"/>
      <c r="E12" s="304"/>
      <c r="F12" s="301"/>
      <c r="G12" s="303"/>
      <c r="H12" s="304"/>
      <c r="I12" s="395"/>
      <c r="J12" s="302"/>
      <c r="K12" s="301"/>
      <c r="L12" s="305"/>
      <c r="M12" s="398"/>
      <c r="N12" s="399"/>
      <c r="O12" s="402"/>
      <c r="P12" s="310"/>
      <c r="Q12" s="309"/>
    </row>
    <row r="13" spans="1:17" ht="9">
      <c r="A13" s="121">
        <v>12</v>
      </c>
      <c r="B13" s="211"/>
      <c r="C13" s="196"/>
      <c r="D13" s="107"/>
      <c r="E13" s="64"/>
      <c r="F13" s="87"/>
      <c r="G13" s="64"/>
      <c r="H13" s="89"/>
      <c r="I13" s="90"/>
      <c r="J13" s="81"/>
      <c r="K13" s="97"/>
      <c r="L13" s="64"/>
      <c r="M13" s="64"/>
      <c r="N13" s="212"/>
      <c r="O13" s="213"/>
      <c r="P13" s="190"/>
      <c r="Q13" s="200"/>
    </row>
    <row r="14" spans="1:17" ht="9">
      <c r="A14" s="121">
        <v>13</v>
      </c>
      <c r="B14" s="311"/>
      <c r="C14" s="312"/>
      <c r="D14" s="390"/>
      <c r="E14" s="301"/>
      <c r="F14" s="303"/>
      <c r="G14" s="301"/>
      <c r="H14" s="307"/>
      <c r="I14" s="393"/>
      <c r="J14" s="302"/>
      <c r="K14" s="308"/>
      <c r="L14" s="306"/>
      <c r="M14" s="396"/>
      <c r="N14" s="399"/>
      <c r="O14" s="402"/>
      <c r="P14" s="310"/>
      <c r="Q14" s="309"/>
    </row>
    <row r="15" spans="1:17" ht="9">
      <c r="A15" s="121">
        <v>14</v>
      </c>
      <c r="B15" s="211"/>
      <c r="C15" s="196"/>
      <c r="D15" s="107"/>
      <c r="E15" s="64"/>
      <c r="F15" s="87"/>
      <c r="G15" s="64"/>
      <c r="H15" s="89"/>
      <c r="I15" s="90"/>
      <c r="J15" s="81"/>
      <c r="K15" s="97"/>
      <c r="L15" s="283"/>
      <c r="M15" s="64"/>
      <c r="N15" s="205"/>
      <c r="O15" s="206"/>
      <c r="P15" s="190"/>
      <c r="Q15" s="200"/>
    </row>
    <row r="16" spans="1:17" ht="9">
      <c r="A16" s="121">
        <v>15</v>
      </c>
      <c r="B16" s="210"/>
      <c r="C16" s="198"/>
      <c r="D16" s="105"/>
      <c r="E16" s="45"/>
      <c r="F16" s="47"/>
      <c r="G16" s="64"/>
      <c r="H16" s="76"/>
      <c r="I16" s="92"/>
      <c r="J16" s="46"/>
      <c r="K16" s="48"/>
      <c r="L16" s="282"/>
      <c r="M16" s="45"/>
      <c r="N16" s="207"/>
      <c r="O16" s="163"/>
      <c r="P16" s="202"/>
      <c r="Q16" s="164"/>
    </row>
    <row r="17" spans="1:17" ht="9">
      <c r="A17" s="121">
        <v>16</v>
      </c>
      <c r="B17" s="315"/>
      <c r="C17" s="316"/>
      <c r="D17" s="390"/>
      <c r="E17" s="294"/>
      <c r="F17" s="293"/>
      <c r="G17" s="294"/>
      <c r="H17" s="295"/>
      <c r="I17" s="394"/>
      <c r="J17" s="296"/>
      <c r="K17" s="297"/>
      <c r="L17" s="298"/>
      <c r="M17" s="397"/>
      <c r="N17" s="400"/>
      <c r="O17" s="403"/>
      <c r="P17" s="310"/>
      <c r="Q17" s="300"/>
    </row>
    <row r="18" spans="1:17" ht="9">
      <c r="A18" s="121">
        <v>17</v>
      </c>
      <c r="B18" s="211"/>
      <c r="C18" s="196"/>
      <c r="D18" s="107"/>
      <c r="E18" s="107"/>
      <c r="F18" s="87"/>
      <c r="G18" s="64"/>
      <c r="H18" s="89"/>
      <c r="I18" s="90"/>
      <c r="J18" s="81"/>
      <c r="K18" s="97"/>
      <c r="L18" s="283"/>
      <c r="M18" s="64"/>
      <c r="N18" s="212"/>
      <c r="O18" s="213"/>
      <c r="P18" s="190"/>
      <c r="Q18" s="200"/>
    </row>
    <row r="19" spans="1:17" ht="9">
      <c r="A19" s="121">
        <v>18</v>
      </c>
      <c r="B19" s="201"/>
      <c r="C19" s="197"/>
      <c r="D19" s="99"/>
      <c r="E19" s="99"/>
      <c r="F19" s="45"/>
      <c r="G19" s="87"/>
      <c r="H19" s="74"/>
      <c r="I19" s="93"/>
      <c r="J19" s="46"/>
      <c r="K19" s="45"/>
      <c r="L19" s="215"/>
      <c r="M19" s="215"/>
      <c r="N19" s="207"/>
      <c r="O19" s="163"/>
      <c r="P19" s="202"/>
      <c r="Q19" s="164"/>
    </row>
    <row r="20" spans="1:17" ht="9">
      <c r="A20" s="121">
        <v>19</v>
      </c>
      <c r="B20" s="317"/>
      <c r="C20" s="318"/>
      <c r="D20" s="391"/>
      <c r="E20" s="294"/>
      <c r="F20" s="293"/>
      <c r="G20" s="294"/>
      <c r="H20" s="295"/>
      <c r="I20" s="394"/>
      <c r="J20" s="296"/>
      <c r="K20" s="297"/>
      <c r="L20" s="298"/>
      <c r="M20" s="397"/>
      <c r="N20" s="400"/>
      <c r="O20" s="403"/>
      <c r="P20" s="299"/>
      <c r="Q20" s="300"/>
    </row>
    <row r="21" spans="1:17" ht="9">
      <c r="A21" s="121">
        <v>20</v>
      </c>
      <c r="B21" s="211"/>
      <c r="C21" s="196"/>
      <c r="D21" s="107"/>
      <c r="E21" s="87"/>
      <c r="F21" s="87"/>
      <c r="G21" s="64"/>
      <c r="H21" s="89"/>
      <c r="I21" s="90"/>
      <c r="J21" s="81"/>
      <c r="K21" s="97"/>
      <c r="L21" s="283"/>
      <c r="M21" s="64"/>
      <c r="N21" s="212"/>
      <c r="O21" s="213"/>
      <c r="P21" s="190"/>
      <c r="Q21" s="200"/>
    </row>
  </sheetData>
  <sheetProtection/>
  <mergeCells count="1">
    <mergeCell ref="C1:Q1"/>
  </mergeCells>
  <printOptions/>
  <pageMargins left="0.3" right="0.22" top="0.41" bottom="0.4" header="0.33" footer="0.31496062992125984"/>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DY</cp:lastModifiedBy>
  <cp:lastPrinted>2014-06-13T18:51:15Z</cp:lastPrinted>
  <dcterms:created xsi:type="dcterms:W3CDTF">2006-03-15T09:07:04Z</dcterms:created>
  <dcterms:modified xsi:type="dcterms:W3CDTF">2015-01-07T17:05:53Z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