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8_28-30.11" sheetId="42" r:id="rId1"/>
    <sheet name="2014_47_21-23.11" sheetId="41" r:id="rId2"/>
    <sheet name="2014_46_14-16.11" sheetId="40" r:id="rId3"/>
    <sheet name="2014_45_07-09.11" sheetId="39" r:id="rId4"/>
    <sheet name="2014_44_31.10-02.11" sheetId="38" r:id="rId5"/>
    <sheet name="2014_43_24-26.10" sheetId="37" r:id="rId6"/>
    <sheet name="2014_42_17-19.10" sheetId="36" r:id="rId7"/>
    <sheet name="2014_41_10-12.10" sheetId="34" r:id="rId8"/>
    <sheet name="2014_40_03-05.10" sheetId="35" r:id="rId9"/>
    <sheet name="2014_39_26-28.09" sheetId="33" r:id="rId10"/>
    <sheet name="2014_38_19-21.09" sheetId="32" r:id="rId11"/>
    <sheet name="2014_37_12-14.09" sheetId="31" r:id="rId12"/>
    <sheet name="2014_36_05-07.09" sheetId="30" r:id="rId13"/>
    <sheet name="2014_35_29-31.08" sheetId="29" r:id="rId14"/>
    <sheet name="2014_34_22-24.08" sheetId="28" r:id="rId15"/>
    <sheet name="2014_33_15-17.08" sheetId="27" r:id="rId16"/>
    <sheet name="2014_32_08-10.08" sheetId="26" r:id="rId17"/>
    <sheet name="2014_31_01-03.08" sheetId="25" r:id="rId18"/>
    <sheet name="2014_30_25-27.07" sheetId="24" r:id="rId19"/>
    <sheet name="2014_29_18-20.07" sheetId="23" r:id="rId20"/>
    <sheet name="2014_28_11-13.07" sheetId="22" r:id="rId21"/>
    <sheet name="2014_27_04-06.07" sheetId="21" r:id="rId22"/>
    <sheet name="2014_26_27-29.06" sheetId="20" r:id="rId23"/>
    <sheet name="2014_25_20-22.06" sheetId="19" r:id="rId24"/>
    <sheet name="2014_24_13-15.06" sheetId="18" r:id="rId25"/>
    <sheet name="2014_23_06-08.06" sheetId="17" r:id="rId26"/>
    <sheet name="2014_22_30.05-01.06" sheetId="16" r:id="rId27"/>
    <sheet name="2014_21_23-25.05" sheetId="15" r:id="rId28"/>
    <sheet name="2014_20_16-18.05" sheetId="14" r:id="rId29"/>
    <sheet name="2014_19_09-11.05" sheetId="13" r:id="rId30"/>
    <sheet name="2014_18_02-04.05" sheetId="12" r:id="rId31"/>
    <sheet name="2014_17_25-27.04" sheetId="11" r:id="rId32"/>
    <sheet name="2014_16_18-20.04" sheetId="10" r:id="rId33"/>
    <sheet name="2014_15_11-13.04" sheetId="9" r:id="rId34"/>
    <sheet name="2014_14_04-06.04" sheetId="8" r:id="rId35"/>
    <sheet name="2014_13_28-30.03" sheetId="7" r:id="rId36"/>
    <sheet name="2014_12_21-23.03" sheetId="6" r:id="rId37"/>
    <sheet name="2014_11_14-16.03" sheetId="5" r:id="rId38"/>
    <sheet name="2014_10_07-09.03" sheetId="4" r:id="rId39"/>
    <sheet name="2014_9_28.02-02.03" sheetId="1" r:id="rId40"/>
    <sheet name="2014_8_21-23.02" sheetId="3" r:id="rId41"/>
    <sheet name="2014_7_14-16.02" sheetId="2" r:id="rId42"/>
  </sheets>
  <definedNames>
    <definedName name="_xlnm._FilterDatabase" localSheetId="30" hidden="1">'2014_18_02-04.05'!$J$5:$X$5</definedName>
    <definedName name="_xlnm._FilterDatabase" localSheetId="29" hidden="1">'2014_19_09-11.05'!$J$5:$X$5</definedName>
    <definedName name="_xlnm._FilterDatabase" localSheetId="28" hidden="1">'2014_20_16-18.05'!$J$5:$X$5</definedName>
    <definedName name="_xlnm._FilterDatabase" localSheetId="27" hidden="1">'2014_21_23-25.05'!$J$5:$X$5</definedName>
    <definedName name="_xlnm._FilterDatabase" localSheetId="26" hidden="1">'2014_22_30.05-01.06'!$J$5:$X$5</definedName>
    <definedName name="_xlnm._FilterDatabase" localSheetId="25" hidden="1">'2014_23_06-08.06'!$J$5:$X$5</definedName>
    <definedName name="_xlnm._FilterDatabase" localSheetId="24" hidden="1">'2014_24_13-15.06'!$J$5:$X$5</definedName>
    <definedName name="_xlnm._FilterDatabase" localSheetId="23" hidden="1">'2014_25_20-22.06'!$J$5:$X$5</definedName>
    <definedName name="_xlnm._FilterDatabase" localSheetId="22" hidden="1">'2014_26_27-29.06'!$J$5:$X$5</definedName>
    <definedName name="_xlnm._FilterDatabase" localSheetId="21" hidden="1">'2014_27_04-06.07'!$J$5:$X$5</definedName>
    <definedName name="_xlnm._FilterDatabase" localSheetId="20" hidden="1">'2014_28_11-13.07'!$J$5:$X$5</definedName>
    <definedName name="_xlnm._FilterDatabase" localSheetId="19" hidden="1">'2014_29_18-20.07'!$J$5:$X$5</definedName>
    <definedName name="_xlnm._FilterDatabase" localSheetId="18" hidden="1">'2014_30_25-27.07'!$J$5:$X$5</definedName>
    <definedName name="_xlnm._FilterDatabase" localSheetId="17" hidden="1">'2014_31_01-03.08'!$J$5:$X$5</definedName>
    <definedName name="_xlnm._FilterDatabase" localSheetId="16" hidden="1">'2014_32_08-10.08'!$J$5:$X$5</definedName>
    <definedName name="_xlnm._FilterDatabase" localSheetId="15" hidden="1">'2014_33_15-17.08'!$J$5:$X$5</definedName>
    <definedName name="_xlnm._FilterDatabase" localSheetId="14" hidden="1">'2014_34_22-24.08'!$J$5:$X$5</definedName>
    <definedName name="_xlnm._FilterDatabase" localSheetId="13" hidden="1">'2014_35_29-31.08'!$J$5:$X$5</definedName>
    <definedName name="_xlnm._FilterDatabase" localSheetId="12" hidden="1">'2014_36_05-07.09'!$J$5:$X$5</definedName>
    <definedName name="_xlnm._FilterDatabase" localSheetId="11" hidden="1">'2014_37_12-14.09'!$J$5:$X$5</definedName>
    <definedName name="_xlnm._FilterDatabase" localSheetId="10" hidden="1">'2014_38_19-21.09'!$J$5:$X$5</definedName>
    <definedName name="_xlnm._FilterDatabase" localSheetId="9" hidden="1">'2014_39_26-28.09'!$J$5:$X$5</definedName>
    <definedName name="_xlnm._FilterDatabase" localSheetId="8" hidden="1">'2014_40_03-05.10'!$J$5:$X$5</definedName>
    <definedName name="_xlnm._FilterDatabase" localSheetId="7" hidden="1">'2014_41_10-12.10'!$J$5:$X$5</definedName>
    <definedName name="_xlnm._FilterDatabase" localSheetId="6" hidden="1">'2014_42_17-19.10'!$J$5:$X$5</definedName>
    <definedName name="_xlnm._FilterDatabase" localSheetId="5" hidden="1">'2014_43_24-26.10'!$J$5:$X$5</definedName>
    <definedName name="_xlnm._FilterDatabase" localSheetId="4" hidden="1">'2014_44_31.10-02.11'!$J$5:$X$5</definedName>
    <definedName name="_xlnm._FilterDatabase" localSheetId="3" hidden="1">'2014_45_07-09.11'!$J$5:$X$5</definedName>
    <definedName name="_xlnm._FilterDatabase" localSheetId="2" hidden="1">'2014_46_14-16.11'!$J$5:$X$5</definedName>
    <definedName name="_xlnm._FilterDatabase" localSheetId="1" hidden="1">'2014_47_21-23.11'!$J$5:$X$5</definedName>
    <definedName name="_xlnm._FilterDatabase" localSheetId="0" hidden="1">'2014_48_28-30.11'!$J$5:$X$5</definedName>
  </definedNames>
  <calcPr calcId="145621"/>
</workbook>
</file>

<file path=xl/calcChain.xml><?xml version="1.0" encoding="utf-8"?>
<calcChain xmlns="http://schemas.openxmlformats.org/spreadsheetml/2006/main">
  <c r="U6" i="42" l="1"/>
  <c r="X6" i="42"/>
  <c r="Q6" i="42"/>
  <c r="R6" i="42" s="1"/>
  <c r="P6" i="42"/>
  <c r="B6" i="42"/>
  <c r="S6" i="42" l="1"/>
  <c r="X6" i="41"/>
  <c r="Q6" i="41"/>
  <c r="P6" i="41"/>
  <c r="B6" i="41"/>
  <c r="S6" i="41" l="1"/>
  <c r="R6" i="41"/>
  <c r="X6" i="40"/>
  <c r="Q6" i="40"/>
  <c r="R6" i="40" s="1"/>
  <c r="P6" i="40"/>
  <c r="U6" i="40" s="1"/>
  <c r="B6" i="40"/>
  <c r="S6" i="40" l="1"/>
  <c r="X6" i="39"/>
  <c r="Q6" i="39"/>
  <c r="R6" i="39" s="1"/>
  <c r="P6" i="39"/>
  <c r="U6" i="39" s="1"/>
  <c r="B6" i="39"/>
  <c r="S6" i="39" l="1"/>
  <c r="B8" i="38"/>
  <c r="B7" i="38"/>
  <c r="X8" i="38"/>
  <c r="Q8" i="38"/>
  <c r="P8" i="38"/>
  <c r="U8" i="38" s="1"/>
  <c r="X7" i="38"/>
  <c r="Q7" i="38"/>
  <c r="R7" i="38" s="1"/>
  <c r="P7" i="38"/>
  <c r="X6" i="38"/>
  <c r="Q6" i="38"/>
  <c r="R6" i="38" s="1"/>
  <c r="P6" i="38"/>
  <c r="U6" i="38" s="1"/>
  <c r="B6" i="38"/>
  <c r="S8" i="38" l="1"/>
  <c r="S7" i="38"/>
  <c r="S6" i="38"/>
  <c r="U7" i="38"/>
  <c r="R8" i="38"/>
  <c r="B8" i="37"/>
  <c r="B9" i="37" s="1"/>
  <c r="B10" i="37" s="1"/>
  <c r="X9" i="37" l="1"/>
  <c r="Q9" i="37"/>
  <c r="R9" i="37" s="1"/>
  <c r="P9" i="37"/>
  <c r="U9" i="37" s="1"/>
  <c r="X8" i="37"/>
  <c r="Q8" i="37"/>
  <c r="R8" i="37" s="1"/>
  <c r="P8" i="37"/>
  <c r="U8" i="37" s="1"/>
  <c r="X10" i="37"/>
  <c r="Q10" i="37"/>
  <c r="R10" i="37" s="1"/>
  <c r="P10" i="37"/>
  <c r="X7" i="37"/>
  <c r="Q7" i="37"/>
  <c r="R7" i="37" s="1"/>
  <c r="P7" i="37"/>
  <c r="U7" i="37" s="1"/>
  <c r="X6" i="37"/>
  <c r="Q6" i="37"/>
  <c r="R6" i="37" s="1"/>
  <c r="P6" i="37"/>
  <c r="U6" i="37" s="1"/>
  <c r="B6" i="37"/>
  <c r="B7" i="37" s="1"/>
  <c r="S6" i="37" l="1"/>
  <c r="S10" i="37"/>
  <c r="S7" i="37"/>
  <c r="S8" i="37"/>
  <c r="S9" i="37"/>
  <c r="U10" i="37"/>
  <c r="X10" i="36"/>
  <c r="Q10" i="36"/>
  <c r="P10" i="36"/>
  <c r="U10" i="36" s="1"/>
  <c r="X9" i="36"/>
  <c r="Q9" i="36"/>
  <c r="R9" i="36" s="1"/>
  <c r="P9" i="36"/>
  <c r="X12" i="36"/>
  <c r="Q12" i="36"/>
  <c r="R12" i="36" s="1"/>
  <c r="P12" i="36"/>
  <c r="U12" i="36" s="1"/>
  <c r="X11" i="36"/>
  <c r="Q11" i="36"/>
  <c r="P11" i="36"/>
  <c r="U11" i="36" s="1"/>
  <c r="X8" i="36"/>
  <c r="Q8" i="36"/>
  <c r="P8" i="36"/>
  <c r="U8" i="36" s="1"/>
  <c r="X7" i="36"/>
  <c r="Q7" i="36"/>
  <c r="R7" i="36" s="1"/>
  <c r="P7" i="36"/>
  <c r="X6" i="36"/>
  <c r="Q6" i="36"/>
  <c r="R6" i="36" s="1"/>
  <c r="P6" i="36"/>
  <c r="U6" i="36" s="1"/>
  <c r="B6" i="36"/>
  <c r="B7" i="36" s="1"/>
  <c r="B8" i="36" s="1"/>
  <c r="B9" i="36" s="1"/>
  <c r="B10" i="36" s="1"/>
  <c r="B11" i="36" s="1"/>
  <c r="B12" i="36" s="1"/>
  <c r="S10" i="36" l="1"/>
  <c r="S11" i="36"/>
  <c r="S7" i="36"/>
  <c r="S9" i="36"/>
  <c r="S8" i="36"/>
  <c r="R11" i="36"/>
  <c r="S12" i="36"/>
  <c r="S6" i="36"/>
  <c r="U7" i="36"/>
  <c r="U9" i="36"/>
  <c r="R8" i="36"/>
  <c r="R10" i="36"/>
  <c r="B8" i="34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<sst xmlns="http://schemas.openxmlformats.org/spreadsheetml/2006/main" count="2121" uniqueCount="128">
  <si>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</si>
  <si>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</si>
  <si>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</si>
  <si>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</si>
  <si>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</si>
  <si>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</si>
  <si>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</si>
  <si>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</si>
  <si>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</si>
  <si>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</si>
  <si>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</si>
  <si>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</si>
  <si>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</si>
  <si>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</si>
  <si>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</si>
  <si>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</si>
  <si>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</si>
  <si>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</si>
  <si>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</si>
  <si>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</si>
  <si>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</si>
  <si>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</si>
  <si>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</si>
  <si>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</si>
  <si>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</si>
  <si>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</si>
  <si>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</si>
  <si>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</si>
  <si>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</si>
  <si>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</si>
  <si>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</si>
  <si>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</si>
  <si>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</si>
  <si>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</si>
  <si>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</si>
  <si>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</si>
  <si>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</si>
  <si>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</si>
  <si>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</si>
  <si>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</si>
  <si>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</si>
  <si>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</si>
  <si>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</si>
  <si>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</si>
  <si>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</si>
  <si>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</si>
  <si>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</si>
  <si>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</si>
  <si>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</si>
  <si>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</si>
  <si>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</si>
  <si>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</si>
  <si>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</si>
  <si>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</si>
  <si>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</si>
  <si>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</si>
  <si>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</si>
  <si>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</si>
  <si>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</si>
  <si>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</si>
  <si>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</si>
  <si>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</si>
  <si>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</si>
  <si>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</si>
  <si>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</si>
  <si>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</si>
  <si>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</si>
  <si>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</si>
  <si>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</si>
  <si>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</si>
  <si>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</si>
  <si>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</si>
  <si>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</si>
  <si>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</si>
  <si>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</si>
  <si>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</si>
  <si>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</si>
  <si>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</si>
  <si>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</si>
  <si>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</si>
  <si>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</si>
  <si>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</si>
  <si>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</si>
  <si>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</si>
  <si>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</si>
  <si>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</si>
  <si>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</si>
  <si>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</si>
  <si>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</si>
  <si>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</si>
  <si>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</si>
  <si>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</si>
  <si>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</si>
  <si>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</si>
  <si>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</si>
  <si>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</si>
  <si>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</si>
  <si>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</si>
  <si>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</si>
  <si>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</si>
  <si>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</si>
  <si>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</si>
  <si>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</si>
  <si>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</si>
  <si>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</si>
  <si>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</si>
  <si>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</si>
  <si>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</si>
  <si>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</si>
  <si>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</si>
  <si>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</si>
  <si>
    <t>2014 / 41</t>
  </si>
  <si>
    <t>10 - 12 Ekim 2014</t>
  </si>
  <si>
    <t>2014 / 42</t>
  </si>
  <si>
    <t>17 - 19 Ekim 2014</t>
  </si>
  <si>
    <t>2014 / 43</t>
  </si>
  <si>
    <t>24 - 26 Ekim 2014</t>
  </si>
  <si>
    <t>2014 / 44</t>
  </si>
  <si>
    <t>31 Ekim - 02 Kasım 2014</t>
  </si>
  <si>
    <t>2014 / 45</t>
  </si>
  <si>
    <t>07 - 09 Kasım 2014</t>
  </si>
  <si>
    <t>2014 / 46</t>
  </si>
  <si>
    <t>14 - 16 Kasım 2014</t>
  </si>
  <si>
    <t>2014 / 47</t>
  </si>
  <si>
    <t>21 - 23 Kasım 2014</t>
  </si>
  <si>
    <t>KARIŞIK KASET</t>
  </si>
  <si>
    <t>2014 / 48</t>
  </si>
  <si>
    <t>28 - 30 Kasım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</si>
</sst>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169" fontId="9" fillId="3" borderId="51" xfId="0" applyNumberFormat="1" applyFont="1" applyFill="1" applyBorder="1" applyAlignment="1">
      <alignment horizontal="left" vertical="center" shrinkToFit="1"/>
    </xf>
    <xf numFmtId="164" fontId="9" fillId="3" borderId="52" xfId="0" applyNumberFormat="1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167" fontId="9" fillId="0" borderId="55" xfId="2" applyNumberFormat="1" applyFont="1" applyFill="1" applyBorder="1" applyAlignment="1">
      <alignment horizontal="right" vertical="center" shrinkToFit="1"/>
    </xf>
    <xf numFmtId="168" fontId="9" fillId="0" borderId="52" xfId="2" applyNumberFormat="1" applyFont="1" applyFill="1" applyBorder="1" applyAlignment="1">
      <alignment horizontal="right" vertical="center" shrinkToFit="1"/>
    </xf>
    <xf numFmtId="167" fontId="5" fillId="3" borderId="55" xfId="2" applyNumberFormat="1" applyFont="1" applyFill="1" applyBorder="1" applyAlignment="1" applyProtection="1">
      <alignment horizontal="right" vertical="center" shrinkToFit="1"/>
    </xf>
    <xf numFmtId="3" fontId="5" fillId="3" borderId="52" xfId="2" applyNumberFormat="1" applyFont="1" applyFill="1" applyBorder="1" applyAlignment="1" applyProtection="1">
      <alignment horizontal="right" vertical="center" shrinkToFit="1"/>
    </xf>
    <xf numFmtId="168" fontId="9" fillId="3" borderId="52" xfId="2" applyNumberFormat="1" applyFont="1" applyFill="1" applyBorder="1" applyAlignment="1">
      <alignment horizontal="right" vertical="center" shrinkToFit="1"/>
    </xf>
    <xf numFmtId="166" fontId="9" fillId="3" borderId="56" xfId="2" applyNumberFormat="1" applyFont="1" applyFill="1" applyBorder="1" applyAlignment="1">
      <alignment vertical="center" shrinkToFit="1"/>
    </xf>
    <xf numFmtId="167" fontId="5" fillId="0" borderId="55" xfId="2" applyNumberFormat="1" applyFont="1" applyFill="1" applyBorder="1" applyAlignment="1" applyProtection="1">
      <alignment horizontal="right" vertical="center" shrinkToFit="1"/>
    </xf>
    <xf numFmtId="170" fontId="9" fillId="3" borderId="56" xfId="2" applyNumberFormat="1" applyFont="1" applyFill="1" applyBorder="1" applyAlignment="1">
      <alignment vertical="center" shrinkToFit="1"/>
    </xf>
    <xf numFmtId="167" fontId="9" fillId="0" borderId="55" xfId="0" applyNumberFormat="1" applyFont="1" applyFill="1" applyBorder="1" applyAlignment="1">
      <alignment vertical="center" shrinkToFit="1"/>
    </xf>
    <xf numFmtId="168" fontId="9" fillId="0" borderId="52" xfId="2" applyNumberFormat="1" applyFont="1" applyFill="1" applyBorder="1" applyAlignment="1" applyProtection="1">
      <alignment vertical="center" shrinkToFit="1"/>
      <protection locked="0"/>
    </xf>
    <xf numFmtId="167" fontId="9" fillId="3" borderId="56" xfId="0" applyNumberFormat="1" applyFont="1" applyFill="1" applyBorder="1" applyAlignment="1">
      <alignment vertical="center" shrinkToFit="1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141</v>
      </c>
      <c r="I6" s="111">
        <v>2</v>
      </c>
      <c r="J6" s="112">
        <v>87827.1</v>
      </c>
      <c r="K6" s="113">
        <v>7838</v>
      </c>
      <c r="L6" s="112">
        <v>138013.20000000001</v>
      </c>
      <c r="M6" s="113">
        <v>12440</v>
      </c>
      <c r="N6" s="112">
        <v>145873.29999999999</v>
      </c>
      <c r="O6" s="113">
        <v>12955</v>
      </c>
      <c r="P6" s="114">
        <f t="shared" ref="P6" si="0">+J6+L6+N6</f>
        <v>371713.6</v>
      </c>
      <c r="Q6" s="115">
        <f t="shared" ref="Q6" si="1">K6+M6+O6</f>
        <v>33233</v>
      </c>
      <c r="R6" s="116">
        <f t="shared" ref="R6" si="2">Q6/H6</f>
        <v>235.6950354609929</v>
      </c>
      <c r="S6" s="117">
        <f t="shared" ref="S6" si="3">+P6/Q6</f>
        <v>11.185075075978695</v>
      </c>
      <c r="T6" s="118">
        <v>640228.80000000005</v>
      </c>
      <c r="U6" s="119">
        <f>-(T6-P6)/T6</f>
        <v>-0.41940506269008837</v>
      </c>
      <c r="V6" s="120">
        <v>1471421.71</v>
      </c>
      <c r="W6" s="121">
        <v>135381</v>
      </c>
      <c r="X6" s="122">
        <f t="shared" ref="X6" si="4">V6/W6</f>
        <v>10.868746057423124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142</v>
      </c>
      <c r="I6" s="111">
        <v>1</v>
      </c>
      <c r="J6" s="112">
        <v>135483.29999999999</v>
      </c>
      <c r="K6" s="113">
        <v>11944</v>
      </c>
      <c r="L6" s="112">
        <v>241446.7</v>
      </c>
      <c r="M6" s="113">
        <v>21061</v>
      </c>
      <c r="N6" s="112">
        <v>263298.8</v>
      </c>
      <c r="O6" s="113">
        <v>23068</v>
      </c>
      <c r="P6" s="114">
        <f t="shared" ref="P6" si="0">+J6+L6+N6</f>
        <v>640228.80000000005</v>
      </c>
      <c r="Q6" s="115">
        <f t="shared" ref="Q6" si="1">K6+M6+O6</f>
        <v>56073</v>
      </c>
      <c r="R6" s="116">
        <f t="shared" ref="R6" si="2">Q6/H6</f>
        <v>394.88028169014086</v>
      </c>
      <c r="S6" s="117">
        <f t="shared" ref="S6" si="3">+P6/Q6</f>
        <v>11.417773259857686</v>
      </c>
      <c r="T6" s="118"/>
      <c r="U6" s="119"/>
      <c r="V6" s="120">
        <v>640228.80000000005</v>
      </c>
      <c r="W6" s="121">
        <v>56073</v>
      </c>
      <c r="X6" s="122">
        <f t="shared" ref="X6" si="4">V6/W6</f>
        <v>11.417773259857686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U6" sqref="U6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8</v>
      </c>
      <c r="I6" s="111">
        <v>7</v>
      </c>
      <c r="J6" s="112">
        <v>68</v>
      </c>
      <c r="K6" s="113">
        <v>8</v>
      </c>
      <c r="L6" s="112">
        <v>555.5</v>
      </c>
      <c r="M6" s="113">
        <v>70</v>
      </c>
      <c r="N6" s="112">
        <v>652.5</v>
      </c>
      <c r="O6" s="113">
        <v>84</v>
      </c>
      <c r="P6" s="114">
        <f t="shared" ref="P6" si="0">+J6+L6+N6</f>
        <v>1276</v>
      </c>
      <c r="Q6" s="115">
        <f t="shared" ref="Q6" si="1">K6+M6+O6</f>
        <v>162</v>
      </c>
      <c r="R6" s="116">
        <f t="shared" ref="R6" si="2">Q6/H6</f>
        <v>20.25</v>
      </c>
      <c r="S6" s="117">
        <f t="shared" ref="S6" si="3">+P6/Q6</f>
        <v>7.8765432098765435</v>
      </c>
      <c r="T6" s="118">
        <v>2856.5</v>
      </c>
      <c r="U6" s="119">
        <f>-(T6-P6)/T6</f>
        <v>-0.5532994923857868</v>
      </c>
      <c r="V6" s="120">
        <v>1902777.97</v>
      </c>
      <c r="W6" s="121">
        <v>164602</v>
      </c>
      <c r="X6" s="122">
        <f t="shared" ref="X6" si="4">V6/W6</f>
        <v>11.559871508244129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11</v>
      </c>
      <c r="I6" s="111">
        <v>6</v>
      </c>
      <c r="J6" s="112">
        <v>140</v>
      </c>
      <c r="K6" s="113">
        <v>20</v>
      </c>
      <c r="L6" s="112">
        <v>1219.5</v>
      </c>
      <c r="M6" s="113">
        <v>163</v>
      </c>
      <c r="N6" s="112">
        <v>1497</v>
      </c>
      <c r="O6" s="113">
        <v>192</v>
      </c>
      <c r="P6" s="114">
        <f t="shared" ref="P6" si="0">+J6+L6+N6</f>
        <v>2856.5</v>
      </c>
      <c r="Q6" s="115">
        <f t="shared" ref="Q6" si="1">K6+M6+O6</f>
        <v>375</v>
      </c>
      <c r="R6" s="116">
        <f t="shared" ref="R6" si="2">Q6/H6</f>
        <v>34.090909090909093</v>
      </c>
      <c r="S6" s="117">
        <f t="shared" ref="S6" si="3">+P6/Q6</f>
        <v>7.6173333333333337</v>
      </c>
      <c r="T6" s="118">
        <v>43692.5</v>
      </c>
      <c r="U6" s="119">
        <f>-(T6-P6)/T6</f>
        <v>-0.93462264690736396</v>
      </c>
      <c r="V6" s="120">
        <v>1900975.47</v>
      </c>
      <c r="W6" s="121">
        <v>164377</v>
      </c>
      <c r="X6" s="122">
        <f t="shared" ref="X6" si="4">V6/W6</f>
        <v>11.564729067935295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V4:X4"/>
    <mergeCell ref="T2:U2"/>
    <mergeCell ref="T3:U3"/>
    <mergeCell ref="V3:X3"/>
    <mergeCell ref="V2:X2"/>
    <mergeCell ref="T4:U4"/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27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23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37</v>
      </c>
      <c r="I6" s="72">
        <v>5</v>
      </c>
      <c r="J6" s="73">
        <v>1783.5</v>
      </c>
      <c r="K6" s="74">
        <v>149</v>
      </c>
      <c r="L6" s="73">
        <v>19962.5</v>
      </c>
      <c r="M6" s="74">
        <v>1450</v>
      </c>
      <c r="N6" s="73">
        <v>21946.5</v>
      </c>
      <c r="O6" s="74">
        <v>1632</v>
      </c>
      <c r="P6" s="75">
        <f t="shared" ref="P6" si="0">+J6+L6+N6</f>
        <v>43692.5</v>
      </c>
      <c r="Q6" s="76">
        <f t="shared" ref="Q6" si="1">K6+M6+O6</f>
        <v>3231</v>
      </c>
      <c r="R6" s="77">
        <f t="shared" ref="R6" si="2">Q6/H6</f>
        <v>87.324324324324323</v>
      </c>
      <c r="S6" s="78">
        <f t="shared" ref="S6" si="3">+P6/Q6</f>
        <v>13.522903125967193</v>
      </c>
      <c r="T6" s="79">
        <v>151243.29999999999</v>
      </c>
      <c r="U6" s="80">
        <f>-(T6-P6)/T6</f>
        <v>-0.71111116988322787</v>
      </c>
      <c r="V6" s="81">
        <v>1892224.97</v>
      </c>
      <c r="W6" s="82">
        <v>163327</v>
      </c>
      <c r="X6" s="83">
        <f t="shared" ref="X6" si="4">V6/W6</f>
        <v>11.585500070410893</v>
      </c>
      <c r="Y6" s="29"/>
      <c r="AA6" s="30"/>
      <c r="AB6" s="31"/>
    </row>
    <row r="7" spans="1:28" s="3" customFormat="1" ht="24" customHeight="1" x14ac:dyDescent="0.25">
      <c r="B7" s="84">
        <f t="shared" ref="B7:B8" si="5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</v>
      </c>
      <c r="I7" s="91">
        <v>16</v>
      </c>
      <c r="J7" s="92">
        <v>373.4</v>
      </c>
      <c r="K7" s="93">
        <v>46</v>
      </c>
      <c r="L7" s="92">
        <v>830</v>
      </c>
      <c r="M7" s="93">
        <v>122</v>
      </c>
      <c r="N7" s="92">
        <v>813</v>
      </c>
      <c r="O7" s="93">
        <v>126</v>
      </c>
      <c r="P7" s="94">
        <f t="shared" ref="P7" si="6">+J7+L7+N7</f>
        <v>2016.4</v>
      </c>
      <c r="Q7" s="95">
        <f t="shared" ref="Q7" si="7">K7+M7+O7</f>
        <v>294</v>
      </c>
      <c r="R7" s="96">
        <f t="shared" ref="R7" si="8">Q7/H7</f>
        <v>98</v>
      </c>
      <c r="S7" s="97">
        <f t="shared" ref="S7" si="9">+P7/Q7</f>
        <v>6.8585034013605446</v>
      </c>
      <c r="T7" s="98">
        <v>1799</v>
      </c>
      <c r="U7" s="99">
        <f t="shared" ref="U7" si="10">-(T7-P7)/T7</f>
        <v>0.12084491384102285</v>
      </c>
      <c r="V7" s="100">
        <v>214298.82</v>
      </c>
      <c r="W7" s="101">
        <v>18948</v>
      </c>
      <c r="X7" s="102">
        <f t="shared" ref="X7" si="11">V7/W7</f>
        <v>11.309838505383155</v>
      </c>
      <c r="Y7" s="29"/>
      <c r="AA7" s="30"/>
      <c r="AB7" s="31"/>
    </row>
    <row r="8" spans="1:28" s="3" customFormat="1" ht="24" customHeight="1" thickBot="1" x14ac:dyDescent="0.3">
      <c r="B8" s="103">
        <f t="shared" si="5"/>
        <v>3</v>
      </c>
      <c r="C8" s="36" t="s">
        <v>96</v>
      </c>
      <c r="D8" s="37">
        <v>41873</v>
      </c>
      <c r="E8" s="38" t="s">
        <v>17</v>
      </c>
      <c r="F8" s="39" t="s">
        <v>97</v>
      </c>
      <c r="G8" s="40">
        <v>27</v>
      </c>
      <c r="H8" s="18">
        <v>2</v>
      </c>
      <c r="I8" s="19">
        <v>11</v>
      </c>
      <c r="J8" s="20">
        <v>218</v>
      </c>
      <c r="K8" s="21">
        <v>43</v>
      </c>
      <c r="L8" s="20">
        <v>250</v>
      </c>
      <c r="M8" s="21">
        <v>50</v>
      </c>
      <c r="N8" s="20">
        <v>250</v>
      </c>
      <c r="O8" s="21">
        <v>50</v>
      </c>
      <c r="P8" s="41">
        <f>+J8+L8+N8</f>
        <v>718</v>
      </c>
      <c r="Q8" s="42">
        <f>K8+M8+O8</f>
        <v>143</v>
      </c>
      <c r="R8" s="43">
        <f>Q8/H8</f>
        <v>71.5</v>
      </c>
      <c r="S8" s="44">
        <f>+P8/Q8</f>
        <v>5.0209790209790208</v>
      </c>
      <c r="T8" s="22">
        <v>1146.5999999999999</v>
      </c>
      <c r="U8" s="45">
        <f>-(T8-P8)/T8</f>
        <v>-0.3738008023722309</v>
      </c>
      <c r="V8" s="26">
        <v>226135.24</v>
      </c>
      <c r="W8" s="27">
        <v>18950</v>
      </c>
      <c r="X8" s="46">
        <f>V8/W8</f>
        <v>11.933258047493403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133</v>
      </c>
      <c r="I6" s="72">
        <v>4</v>
      </c>
      <c r="J6" s="73">
        <v>8165.48</v>
      </c>
      <c r="K6" s="74">
        <v>732</v>
      </c>
      <c r="L6" s="73">
        <v>65267.23</v>
      </c>
      <c r="M6" s="74">
        <v>5335</v>
      </c>
      <c r="N6" s="73">
        <v>77810.59</v>
      </c>
      <c r="O6" s="74">
        <v>6463</v>
      </c>
      <c r="P6" s="75">
        <f t="shared" ref="P6" si="0">+J6+L6+N6</f>
        <v>151243.29999999999</v>
      </c>
      <c r="Q6" s="76">
        <f t="shared" ref="Q6" si="1">K6+M6+O6</f>
        <v>12530</v>
      </c>
      <c r="R6" s="77">
        <f t="shared" ref="R6" si="2">Q6/H6</f>
        <v>94.21052631578948</v>
      </c>
      <c r="S6" s="78">
        <f t="shared" ref="S6" si="3">+P6/Q6</f>
        <v>12.070494812450118</v>
      </c>
      <c r="T6" s="79">
        <v>202806.32</v>
      </c>
      <c r="U6" s="80">
        <f>-(T6-P6)/T6</f>
        <v>-0.25424759938447689</v>
      </c>
      <c r="V6" s="81">
        <v>1706208.97</v>
      </c>
      <c r="W6" s="82">
        <v>148045</v>
      </c>
      <c r="X6" s="83">
        <f t="shared" ref="X6" si="4">V6/W6</f>
        <v>11.524934783342902</v>
      </c>
      <c r="Y6" s="29"/>
      <c r="AA6" s="30"/>
      <c r="AB6" s="31"/>
    </row>
    <row r="7" spans="1:28" s="3" customFormat="1" ht="24" customHeight="1" x14ac:dyDescent="0.25">
      <c r="B7" s="84">
        <f t="shared" ref="B7:B10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4</v>
      </c>
      <c r="I7" s="91">
        <v>11</v>
      </c>
      <c r="J7" s="92">
        <v>207</v>
      </c>
      <c r="K7" s="93">
        <v>29</v>
      </c>
      <c r="L7" s="92">
        <v>682</v>
      </c>
      <c r="M7" s="93">
        <v>92</v>
      </c>
      <c r="N7" s="92">
        <v>1119.5</v>
      </c>
      <c r="O7" s="93">
        <v>145</v>
      </c>
      <c r="P7" s="94">
        <f>+J7+L7+N7</f>
        <v>2008.5</v>
      </c>
      <c r="Q7" s="95">
        <f>K7+M7+O7</f>
        <v>266</v>
      </c>
      <c r="R7" s="96">
        <f>Q7/H7</f>
        <v>66.5</v>
      </c>
      <c r="S7" s="97">
        <f>+P7/Q7</f>
        <v>7.5507518796992485</v>
      </c>
      <c r="T7" s="98">
        <v>4736</v>
      </c>
      <c r="U7" s="99">
        <f>-(T7-P7)/T7</f>
        <v>-0.57590793918918914</v>
      </c>
      <c r="V7" s="100">
        <v>398605.62</v>
      </c>
      <c r="W7" s="101">
        <v>39936</v>
      </c>
      <c r="X7" s="102">
        <f>V7/W7</f>
        <v>9.9811102764423083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3</v>
      </c>
      <c r="I8" s="91">
        <v>15</v>
      </c>
      <c r="J8" s="92">
        <v>535</v>
      </c>
      <c r="K8" s="93">
        <v>41</v>
      </c>
      <c r="L8" s="92">
        <v>785</v>
      </c>
      <c r="M8" s="93">
        <v>64</v>
      </c>
      <c r="N8" s="92">
        <v>479</v>
      </c>
      <c r="O8" s="93">
        <v>34</v>
      </c>
      <c r="P8" s="94">
        <f t="shared" ref="P8" si="6">+J8+L8+N8</f>
        <v>1799</v>
      </c>
      <c r="Q8" s="95">
        <f t="shared" ref="Q8" si="7">K8+M8+O8</f>
        <v>139</v>
      </c>
      <c r="R8" s="96">
        <f t="shared" ref="R8" si="8">Q8/H8</f>
        <v>46.333333333333336</v>
      </c>
      <c r="S8" s="97">
        <f t="shared" ref="S8" si="9">+P8/Q8</f>
        <v>12.942446043165468</v>
      </c>
      <c r="T8" s="98">
        <v>1462.5</v>
      </c>
      <c r="U8" s="99">
        <f t="shared" ref="U8" si="10">-(T8-P8)/T8</f>
        <v>0.23008547008547009</v>
      </c>
      <c r="V8" s="100">
        <v>210232.42</v>
      </c>
      <c r="W8" s="101">
        <v>18479</v>
      </c>
      <c r="X8" s="102">
        <f t="shared" ref="X8" si="11">V8/W8</f>
        <v>11.376828832729045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3</v>
      </c>
      <c r="I9" s="91">
        <v>10</v>
      </c>
      <c r="J9" s="92">
        <v>157.4</v>
      </c>
      <c r="K9" s="93">
        <v>30</v>
      </c>
      <c r="L9" s="92">
        <v>497.6</v>
      </c>
      <c r="M9" s="93">
        <v>96</v>
      </c>
      <c r="N9" s="92">
        <v>491.6</v>
      </c>
      <c r="O9" s="93">
        <v>94</v>
      </c>
      <c r="P9" s="94">
        <f>+J9+L9+N9</f>
        <v>1146.5999999999999</v>
      </c>
      <c r="Q9" s="95">
        <f>K9+M9+O9</f>
        <v>220</v>
      </c>
      <c r="R9" s="96">
        <f>Q9/H9</f>
        <v>73.333333333333329</v>
      </c>
      <c r="S9" s="97">
        <f>+P9/Q9</f>
        <v>5.211818181818181</v>
      </c>
      <c r="T9" s="98">
        <v>1150</v>
      </c>
      <c r="U9" s="99">
        <f>-(T9-P9)/T9</f>
        <v>-2.9565217391305139E-3</v>
      </c>
      <c r="V9" s="100">
        <v>224312.24</v>
      </c>
      <c r="W9" s="101">
        <v>18595</v>
      </c>
      <c r="X9" s="102">
        <f>V9/W9</f>
        <v>12.06304060231245</v>
      </c>
      <c r="Y9" s="29"/>
      <c r="AA9" s="30"/>
      <c r="AB9" s="31"/>
    </row>
    <row r="10" spans="1:28" s="3" customFormat="1" ht="24" customHeight="1" thickBot="1" x14ac:dyDescent="0.3">
      <c r="B10" s="103">
        <f t="shared" si="5"/>
        <v>5</v>
      </c>
      <c r="C10" s="36" t="s">
        <v>65</v>
      </c>
      <c r="D10" s="37">
        <v>41796</v>
      </c>
      <c r="E10" s="38" t="s">
        <v>17</v>
      </c>
      <c r="F10" s="39" t="s">
        <v>17</v>
      </c>
      <c r="G10" s="40">
        <v>22</v>
      </c>
      <c r="H10" s="18">
        <v>3</v>
      </c>
      <c r="I10" s="19">
        <v>21</v>
      </c>
      <c r="J10" s="20">
        <v>13</v>
      </c>
      <c r="K10" s="21">
        <v>2</v>
      </c>
      <c r="L10" s="20">
        <v>158</v>
      </c>
      <c r="M10" s="21">
        <v>26</v>
      </c>
      <c r="N10" s="20">
        <v>118.5</v>
      </c>
      <c r="O10" s="21">
        <v>20</v>
      </c>
      <c r="P10" s="41">
        <f>+J10+L10+N10</f>
        <v>289.5</v>
      </c>
      <c r="Q10" s="42">
        <f>K10+M10+O10</f>
        <v>48</v>
      </c>
      <c r="R10" s="43">
        <f>Q10/H10</f>
        <v>16</v>
      </c>
      <c r="S10" s="44">
        <f>+P10/Q10</f>
        <v>6.03125</v>
      </c>
      <c r="T10" s="22">
        <v>3526.5</v>
      </c>
      <c r="U10" s="45">
        <f>-(T10-P10)/T10</f>
        <v>-0.91790727350063805</v>
      </c>
      <c r="V10" s="26">
        <v>454857.49</v>
      </c>
      <c r="W10" s="27">
        <v>44414</v>
      </c>
      <c r="X10" s="46">
        <f>V10/W10</f>
        <v>10.241308821542757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155</v>
      </c>
      <c r="I6" s="72">
        <v>3</v>
      </c>
      <c r="J6" s="73">
        <v>8217.4599999999991</v>
      </c>
      <c r="K6" s="74">
        <v>786</v>
      </c>
      <c r="L6" s="73">
        <v>91581.15</v>
      </c>
      <c r="M6" s="74">
        <v>7791</v>
      </c>
      <c r="N6" s="73">
        <v>103007.71</v>
      </c>
      <c r="O6" s="74">
        <v>8957</v>
      </c>
      <c r="P6" s="75">
        <f t="shared" ref="P6" si="0">+J6+L6+N6</f>
        <v>202806.32</v>
      </c>
      <c r="Q6" s="76">
        <f t="shared" ref="Q6" si="1">K6+M6+O6</f>
        <v>17534</v>
      </c>
      <c r="R6" s="77">
        <f t="shared" ref="R6" si="2">Q6/H6</f>
        <v>113.12258064516129</v>
      </c>
      <c r="S6" s="78">
        <f t="shared" ref="S6" si="3">+P6/Q6</f>
        <v>11.56646059085206</v>
      </c>
      <c r="T6" s="79">
        <v>353195.19999999995</v>
      </c>
      <c r="U6" s="80">
        <f>-(T6-P6)/T6</f>
        <v>-0.42579536754746372</v>
      </c>
      <c r="V6" s="81">
        <v>1528038.01</v>
      </c>
      <c r="W6" s="82">
        <v>132679</v>
      </c>
      <c r="X6" s="83">
        <f t="shared" ref="X6" si="4">V6/W6</f>
        <v>11.51680378959745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11</v>
      </c>
      <c r="I7" s="91">
        <v>10</v>
      </c>
      <c r="J7" s="92">
        <v>473</v>
      </c>
      <c r="K7" s="93">
        <v>54</v>
      </c>
      <c r="L7" s="92">
        <v>2016</v>
      </c>
      <c r="M7" s="93">
        <v>225</v>
      </c>
      <c r="N7" s="92">
        <v>2247</v>
      </c>
      <c r="O7" s="93">
        <v>242</v>
      </c>
      <c r="P7" s="94">
        <f>+J7+L7+N7</f>
        <v>4736</v>
      </c>
      <c r="Q7" s="95">
        <f>K7+M7+O7</f>
        <v>521</v>
      </c>
      <c r="R7" s="96">
        <f>Q7/H7</f>
        <v>47.363636363636367</v>
      </c>
      <c r="S7" s="97">
        <f>+P7/Q7</f>
        <v>9.09021113243762</v>
      </c>
      <c r="T7" s="98">
        <v>7949.5</v>
      </c>
      <c r="U7" s="99">
        <f>-(T7-P7)/T7</f>
        <v>-0.4042392603308384</v>
      </c>
      <c r="V7" s="100">
        <v>394028.12</v>
      </c>
      <c r="W7" s="101">
        <v>39360</v>
      </c>
      <c r="X7" s="102">
        <f>V7/W7</f>
        <v>10.010877032520325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20</v>
      </c>
      <c r="J8" s="92">
        <v>435</v>
      </c>
      <c r="K8" s="93">
        <v>50</v>
      </c>
      <c r="L8" s="92">
        <v>1453.5</v>
      </c>
      <c r="M8" s="93">
        <v>156</v>
      </c>
      <c r="N8" s="92">
        <v>1638</v>
      </c>
      <c r="O8" s="93">
        <v>174</v>
      </c>
      <c r="P8" s="94">
        <f>+J8+L8+N8</f>
        <v>3526.5</v>
      </c>
      <c r="Q8" s="95">
        <f>K8+M8+O8</f>
        <v>380</v>
      </c>
      <c r="R8" s="96">
        <f>Q8/H8</f>
        <v>63.333333333333336</v>
      </c>
      <c r="S8" s="97">
        <f>+P8/Q8</f>
        <v>9.280263157894737</v>
      </c>
      <c r="T8" s="98">
        <v>3214.5</v>
      </c>
      <c r="U8" s="99">
        <f>-(T8-P8)/T8</f>
        <v>9.7060195986934203E-2</v>
      </c>
      <c r="V8" s="100">
        <v>452733.99</v>
      </c>
      <c r="W8" s="101">
        <v>44139</v>
      </c>
      <c r="X8" s="102">
        <f>V8/W8</f>
        <v>10.257006049072249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8</v>
      </c>
      <c r="I9" s="91">
        <v>13</v>
      </c>
      <c r="J9" s="92">
        <v>423</v>
      </c>
      <c r="K9" s="93">
        <v>45</v>
      </c>
      <c r="L9" s="92">
        <v>1325</v>
      </c>
      <c r="M9" s="93">
        <v>150</v>
      </c>
      <c r="N9" s="92">
        <v>1059</v>
      </c>
      <c r="O9" s="93">
        <v>118</v>
      </c>
      <c r="P9" s="94">
        <f>+J9+L9+N9</f>
        <v>2807</v>
      </c>
      <c r="Q9" s="95">
        <f>K9+M9+O9</f>
        <v>313</v>
      </c>
      <c r="R9" s="96">
        <f>Q9/H9</f>
        <v>39.125</v>
      </c>
      <c r="S9" s="97">
        <f>+P9/Q9</f>
        <v>8.9680511182108624</v>
      </c>
      <c r="T9" s="98">
        <v>1322</v>
      </c>
      <c r="U9" s="99">
        <f>-(T9-P9)/T9</f>
        <v>1.1232980332829048</v>
      </c>
      <c r="V9" s="100">
        <v>274080.8</v>
      </c>
      <c r="W9" s="101">
        <v>30457</v>
      </c>
      <c r="X9" s="102">
        <f>V9/W9</f>
        <v>8.9989427717766031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4</v>
      </c>
      <c r="I10" s="91">
        <v>14</v>
      </c>
      <c r="J10" s="92">
        <v>225.5</v>
      </c>
      <c r="K10" s="93">
        <v>19</v>
      </c>
      <c r="L10" s="92">
        <v>534</v>
      </c>
      <c r="M10" s="93">
        <v>48</v>
      </c>
      <c r="N10" s="92">
        <v>703</v>
      </c>
      <c r="O10" s="93">
        <v>73</v>
      </c>
      <c r="P10" s="94">
        <f t="shared" ref="P10" si="6">+J10+L10+N10</f>
        <v>1462.5</v>
      </c>
      <c r="Q10" s="95">
        <f t="shared" ref="Q10" si="7">K10+M10+O10</f>
        <v>140</v>
      </c>
      <c r="R10" s="96">
        <f t="shared" ref="R10" si="8">Q10/H10</f>
        <v>35</v>
      </c>
      <c r="S10" s="97">
        <f t="shared" ref="S10" si="9">+P10/Q10</f>
        <v>10.446428571428571</v>
      </c>
      <c r="T10" s="98">
        <v>1276.5</v>
      </c>
      <c r="U10" s="99">
        <f t="shared" ref="U10" si="10">-(T10-P10)/T10</f>
        <v>0.14571092831962398</v>
      </c>
      <c r="V10" s="100">
        <v>207763.92</v>
      </c>
      <c r="W10" s="101">
        <v>18285</v>
      </c>
      <c r="X10" s="102">
        <f t="shared" ref="X10" si="11">V10/W10</f>
        <v>11.362533223954062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7</v>
      </c>
      <c r="I11" s="91">
        <v>9</v>
      </c>
      <c r="J11" s="92">
        <v>296.5</v>
      </c>
      <c r="K11" s="93">
        <v>75</v>
      </c>
      <c r="L11" s="92">
        <v>405.5</v>
      </c>
      <c r="M11" s="93">
        <v>86</v>
      </c>
      <c r="N11" s="92">
        <v>448</v>
      </c>
      <c r="O11" s="93">
        <v>139</v>
      </c>
      <c r="P11" s="94">
        <f>+J11+L11+N11</f>
        <v>1150</v>
      </c>
      <c r="Q11" s="95">
        <f>K11+M11+O11</f>
        <v>300</v>
      </c>
      <c r="R11" s="96">
        <f>Q11/H11</f>
        <v>42.857142857142854</v>
      </c>
      <c r="S11" s="97">
        <f>+P11/Q11</f>
        <v>3.8333333333333335</v>
      </c>
      <c r="T11" s="98">
        <v>1773</v>
      </c>
      <c r="U11" s="99">
        <f>-(T11-P11)/T11</f>
        <v>-0.35138183869148337</v>
      </c>
      <c r="V11" s="100">
        <v>222417.64</v>
      </c>
      <c r="W11" s="101">
        <v>18174</v>
      </c>
      <c r="X11" s="102">
        <f>V11/W11</f>
        <v>12.238232640035216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4</v>
      </c>
      <c r="I12" s="19">
        <v>28</v>
      </c>
      <c r="J12" s="20">
        <v>89</v>
      </c>
      <c r="K12" s="21">
        <v>14</v>
      </c>
      <c r="L12" s="20">
        <v>293</v>
      </c>
      <c r="M12" s="21">
        <v>39</v>
      </c>
      <c r="N12" s="20">
        <v>321</v>
      </c>
      <c r="O12" s="21">
        <v>41</v>
      </c>
      <c r="P12" s="41">
        <f>+J12+L12+N12</f>
        <v>703</v>
      </c>
      <c r="Q12" s="42">
        <f>K12+M12+O12</f>
        <v>94</v>
      </c>
      <c r="R12" s="43">
        <f>Q12/H12</f>
        <v>23.5</v>
      </c>
      <c r="S12" s="44">
        <f>+P12/Q12</f>
        <v>7.4787234042553195</v>
      </c>
      <c r="T12" s="22">
        <v>1433</v>
      </c>
      <c r="U12" s="45">
        <f t="shared" ref="U12" si="12">-(T12-P12)/T12</f>
        <v>-0.50942079553384512</v>
      </c>
      <c r="V12" s="26">
        <v>489567.43</v>
      </c>
      <c r="W12" s="27">
        <v>53227</v>
      </c>
      <c r="X12" s="46">
        <f>V12/W12</f>
        <v>9.1977272812670261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42</vt:i4>
      </vt:variant>
    </vt:vector>
  </HeadingPairs>
  <TitlesOfParts>
    <vt:vector size="42" baseType="lpstr">
      <vt:lpstr>2014_48_28-30.11</vt:lpstr>
      <vt:lpstr>2014_47_21-23.11</vt:lpstr>
      <vt:lpstr>2014_46_14-16.11</vt:lpstr>
      <vt:lpstr>2014_45_07-09.11</vt:lpstr>
      <vt:lpstr>2014_44_31.10-02.11</vt:lpstr>
      <vt:lpstr>2014_43_24-26.10</vt:lpstr>
      <vt:lpstr>2014_42_17-19.10</vt:lpstr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2014-12-01T10:07:21Z</dcterms:modified>
</cp:coreProperties>
</file>