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65516" windowWidth="21640" windowHeight="15320" tabRatio="914" firstSheet="12" activeTab="18"/>
  </bookViews>
  <sheets>
    <sheet name="AŞK AĞLATIR 25-17 EKİM 2013 " sheetId="1" r:id="rId1"/>
    <sheet name="AŞK AĞLATIR 25-31 EKİM 2013" sheetId="2" r:id="rId2"/>
    <sheet name="AŞK AĞLATIR 1-3 KASIM 2013" sheetId="3" r:id="rId3"/>
    <sheet name="AŞK AĞLATIR 1-7 KASIM" sheetId="4" r:id="rId4"/>
    <sheet name="AŞK AĞLATIR 08-10 KASIM" sheetId="5" r:id="rId5"/>
    <sheet name="AŞK AĞLATIR-08-14 KASIM RAPOR" sheetId="6" r:id="rId6"/>
    <sheet name="AŞK AĞLATIR 15-17 KASIM" sheetId="7" r:id="rId7"/>
    <sheet name="AŞK AĞLATIR-15-21 KASIM" sheetId="8" r:id="rId8"/>
    <sheet name="AŞK AĞLATIR 22-24 KASIM" sheetId="9" r:id="rId9"/>
    <sheet name="AŞK AĞLATIR, ÜÇ YOL 22-28 KASIM" sheetId="10" r:id="rId10"/>
    <sheet name="İFP, 29 KASIM-05 ARALIK" sheetId="11" r:id="rId11"/>
    <sheet name="İFP 06-08 ARALIK 2013  RAPOR" sheetId="12" r:id="rId12"/>
    <sheet name="İFP 06-12 ARALIK 2013" sheetId="13" r:id="rId13"/>
    <sheet name="İFP 13-15 ARALIK 2013" sheetId="14" r:id="rId14"/>
    <sheet name="İFP 13-19 ARALIK 2013" sheetId="15" r:id="rId15"/>
    <sheet name="İFP 20-22 ARALIK 2013" sheetId="16" r:id="rId16"/>
    <sheet name="İFP 20-26 ARALIK 2013" sheetId="17" r:id="rId17"/>
    <sheet name="İFP 03-05 OCAK 2014" sheetId="18" r:id="rId18"/>
    <sheet name="İFP 03-09 OCAk 2014" sheetId="19" r:id="rId19"/>
  </sheets>
  <definedNames>
    <definedName name="_xlnm.Print_Area" localSheetId="2">'AŞK AĞLATIR 1-3 KASIM 2013'!$A$1:$R$13</definedName>
    <definedName name="_xlnm.Print_Area" localSheetId="3">'AŞK AĞLATIR 1-7 KASIM'!$A$1:$X$6</definedName>
    <definedName name="_xlnm.Print_Area" localSheetId="8">'AŞK AĞLATIR 22-24 KASIM'!$A$2:$X$6</definedName>
    <definedName name="_xlnm.Print_Area" localSheetId="0">'AŞK AĞLATIR 25-17 EKİM 2013 '!$A$2:$R$11</definedName>
    <definedName name="_xlnm.Print_Area" localSheetId="1">'AŞK AĞLATIR 25-31 EKİM 2013'!$A$1:$U$11</definedName>
    <definedName name="_xlnm.Print_Area" localSheetId="9">'AŞK AĞLATIR, ÜÇ YOL 22-28 KASIM'!$A$1:$N$9</definedName>
    <definedName name="_xlnm.Print_Area" localSheetId="17">'İFP 03-05 OCAK 2014'!$A$1:$U$12</definedName>
    <definedName name="_xlnm.Print_Area" localSheetId="18">'İFP 03-09 OCAk 2014'!$A$1:$N$13</definedName>
    <definedName name="_xlnm.Print_Area" localSheetId="11">'İFP 06-08 ARALIK 2013  RAPOR'!$A$1:$X$15</definedName>
    <definedName name="_xlnm.Print_Area" localSheetId="12">'İFP 06-12 ARALIK 2013'!$A$3:$N$11</definedName>
    <definedName name="_xlnm.Print_Area" localSheetId="14">'İFP 13-19 ARALIK 2013'!$A$1:$N$9</definedName>
    <definedName name="_xlnm.Print_Area" localSheetId="15">'İFP 20-22 ARALIK 2013'!$A$1:$U$14</definedName>
    <definedName name="_xlnm.Print_Area" localSheetId="16">'İFP 20-26 ARALIK 2013'!$A$1:$N$12</definedName>
  </definedNames>
  <calcPr fullCalcOnLoad="1"/>
</workbook>
</file>

<file path=xl/sharedStrings.xml><?xml version="1.0" encoding="utf-8"?>
<sst xmlns="http://schemas.openxmlformats.org/spreadsheetml/2006/main" count="932" uniqueCount="66">
  <si>
    <t>YARIM KALAN MUCİZE</t>
  </si>
  <si>
    <t>20.12.2013</t>
  </si>
  <si>
    <t xml:space="preserve">İFP     03-09 OCAK 2014, HAFTALIK HASILAT RAPORU </t>
  </si>
  <si>
    <t xml:space="preserve">İFP   03-09 OCAK 2014, HAFTASONU RAPORU </t>
  </si>
  <si>
    <t xml:space="preserve">İFP     20-26  ARALIK   2013, HAFTALIK HASILAT RAPORU </t>
  </si>
  <si>
    <t>Release Date</t>
  </si>
  <si>
    <t>İFP</t>
  </si>
  <si>
    <t>Friday</t>
  </si>
  <si>
    <t>Saturday</t>
  </si>
  <si>
    <t>Sunday</t>
  </si>
  <si>
    <t>Adm.</t>
  </si>
  <si>
    <t>G.B.O.</t>
  </si>
  <si>
    <t>Weekend Total</t>
  </si>
  <si>
    <t>Release</t>
  </si>
  <si>
    <t>Date</t>
  </si>
  <si>
    <t>Prints</t>
  </si>
  <si>
    <t># of</t>
  </si>
  <si>
    <t>Screen</t>
  </si>
  <si>
    <t>Weeks in</t>
  </si>
  <si>
    <t>Tarihi</t>
  </si>
  <si>
    <t>İşletmeci</t>
  </si>
  <si>
    <t>Sayısı</t>
  </si>
  <si>
    <t>Haftası</t>
  </si>
  <si>
    <t>Avarage of</t>
  </si>
  <si>
    <t>Ticket P.</t>
  </si>
  <si>
    <t>Hasılat</t>
  </si>
  <si>
    <t>Screen adm.</t>
  </si>
  <si>
    <t>Filmin Türkçe adı</t>
  </si>
  <si>
    <t>Yapım</t>
  </si>
  <si>
    <t>AŞK AĞLATIR</t>
  </si>
  <si>
    <t>AFİTAŞ/ AT YAPIM</t>
  </si>
  <si>
    <t>Bilet Satış</t>
  </si>
  <si>
    <t>1 Bilet</t>
  </si>
  <si>
    <t>FİLMİN ADI</t>
  </si>
  <si>
    <t>25.10.2013</t>
  </si>
  <si>
    <r>
      <t xml:space="preserve">Hasılat </t>
    </r>
    <r>
      <rPr>
        <b/>
        <sz val="10"/>
        <color indexed="10"/>
        <rFont val="Calibri"/>
        <family val="2"/>
      </rPr>
      <t>q</t>
    </r>
  </si>
  <si>
    <t>ADNAN / İFP</t>
  </si>
  <si>
    <t xml:space="preserve">Weekly </t>
  </si>
  <si>
    <t xml:space="preserve">AŞK AĞLATIR   25-27 EKİM  2013, 3 GÜNLÜK RAPOR </t>
  </si>
  <si>
    <t xml:space="preserve">AŞK AĞLATIR   25-31 EKİM 2013 RAPOR </t>
  </si>
  <si>
    <t>İFP</t>
  </si>
  <si>
    <t xml:space="preserve">AŞK AĞLATIR   01-03 KASIM  2013, 3 GÜNLÜK RAPOR </t>
  </si>
  <si>
    <t>TOPLAM 30.893 SEYİRCİ, 267.664,07 TL HASILAT</t>
  </si>
  <si>
    <t xml:space="preserve">AŞK AĞLATIR   01-07 KASIM  2013, HAFTALIK RAPOR </t>
  </si>
  <si>
    <t>CUMULATIVE</t>
  </si>
  <si>
    <t>WEEKEND</t>
  </si>
  <si>
    <t xml:space="preserve">AŞK AĞLATIR   08-10 KASIM  2013, HAFTA SONU RAPORU </t>
  </si>
  <si>
    <t xml:space="preserve">AŞK AĞLATIR   08 -14 KASIM  2013, HAFTALIK RAPOR </t>
  </si>
  <si>
    <t xml:space="preserve">AŞK AĞLATIR   15-17 KASIM  2013, HAFTA SONU RAPORU </t>
  </si>
  <si>
    <t xml:space="preserve">AŞK AĞLATIR    15-21 KASIM  2013, HAFTALIK RAPOR </t>
  </si>
  <si>
    <t xml:space="preserve">AŞK AĞLATIR   22-24  KASIM  2013, HAFTA SONU RAPORU </t>
  </si>
  <si>
    <t>ÜÇ YOL</t>
  </si>
  <si>
    <t>BALKON FİLM</t>
  </si>
  <si>
    <t xml:space="preserve">İFP     22-28 KASIM  2013, HAFTALIK RAPOR </t>
  </si>
  <si>
    <t>ADNAN  M. ŞAPÇI</t>
  </si>
  <si>
    <t xml:space="preserve">İFP     29 KASIM-05 ARALIK   2013, HAFTALIK RAPOR </t>
  </si>
  <si>
    <t xml:space="preserve">İFP   06-08 ARALIK  2013, HAFTASONU RAPORU </t>
  </si>
  <si>
    <t xml:space="preserve">İFP     06-12 ARALIK   2013, HAFTALIK RAPOR </t>
  </si>
  <si>
    <t xml:space="preserve">İFP   13-15 ARALIK  2013, HAFTASONU RAPORU </t>
  </si>
  <si>
    <t xml:space="preserve">İFP     13-19 ARALIK   2013, HAFTALIK RAPOR </t>
  </si>
  <si>
    <t xml:space="preserve">İFP   20-22 ARALIK  2013, HAFTASONU RAPORU </t>
  </si>
  <si>
    <t>ADNAN M. ŞAPÇI / İFP</t>
  </si>
  <si>
    <t>YARIM KALAN MUCİZE</t>
  </si>
  <si>
    <t>KİNEMA FİLM</t>
  </si>
  <si>
    <t>20.12.2013</t>
  </si>
  <si>
    <t>FİLMİN ADI</t>
  </si>
</sst>
</file>

<file path=xl/styles.xml><?xml version="1.0" encoding="utf-8"?>
<styleSheet xmlns="http://schemas.openxmlformats.org/spreadsheetml/2006/main">
  <numFmts count="76">
    <numFmt numFmtId="5" formatCode="&quot;₺&quot;#,##0_);\(&quot;₺&quot;#,##0\)"/>
    <numFmt numFmtId="6" formatCode="&quot;₺&quot;#,##0_);[Red]\(&quot;₺&quot;#,##0\)"/>
    <numFmt numFmtId="7" formatCode="&quot;₺&quot;#,##0.00_);\(&quot;₺&quot;#,##0.00\)"/>
    <numFmt numFmtId="8" formatCode="&quot;₺&quot;#,##0.00_);[Red]\(&quot;₺&quot;#,##0.00\)"/>
    <numFmt numFmtId="42" formatCode="_(&quot;₺&quot;* #,##0_);_(&quot;₺&quot;* \(#,##0\);_(&quot;₺&quot;* &quot;-&quot;_);_(@_)"/>
    <numFmt numFmtId="41" formatCode="_(* #,##0_);_(* \(#,##0\);_(* &quot;-&quot;_);_(@_)"/>
    <numFmt numFmtId="44" formatCode="_(&quot;₺&quot;* #,##0.00_);_(&quot;₺&quot;* \(#,##0.00\);_(&quot;₺&quot;* &quot;-&quot;??_);_(@_)"/>
    <numFmt numFmtId="43" formatCode="_(* #,##0.00_);_(* \(#,##0.00\);_(* &quot;-&quot;??_);_(@_)"/>
    <numFmt numFmtId="164" formatCode="&quot;TL&quot;#,##0_);\(&quot;TL&quot;#,##0\)"/>
    <numFmt numFmtId="165" formatCode="&quot;TL&quot;#,##0_);[Red]\(&quot;TL&quot;#,##0\)"/>
    <numFmt numFmtId="166" formatCode="&quot;TL&quot;#,##0.00_);\(&quot;TL&quot;#,##0.00\)"/>
    <numFmt numFmtId="167" formatCode="&quot;TL&quot;#,##0.00_);[Red]\(&quot;TL&quot;#,##0.00\)"/>
    <numFmt numFmtId="168" formatCode="_(&quot;TL&quot;* #,##0_);_(&quot;TL&quot;* \(#,##0\);_(&quot;TL&quot;* &quot;-&quot;_);_(@_)"/>
    <numFmt numFmtId="169" formatCode="_(* #,##0_);_(* \(#,##0\);_(* &quot;-&quot;_);_(@_)"/>
    <numFmt numFmtId="170" formatCode="_(&quot;TL&quot;* #,##0.00_);_(&quot;TL&quot;* \(#,##0.00\);_(&quot;TL&quot;* &quot;-&quot;??_);_(@_)"/>
    <numFmt numFmtId="171" formatCode="_(* #,##0.00_);_(* \(#,##0.00\);_(* &quot;-&quot;??_);_(@_)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YTL&quot;;\-#,##0\ &quot;YTL&quot;"/>
    <numFmt numFmtId="187" formatCode="#,##0\ &quot;YTL&quot;;[Red]\-#,##0\ &quot;YTL&quot;"/>
    <numFmt numFmtId="188" formatCode="#,##0.00\ &quot;YTL&quot;;\-#,##0.00\ &quot;YTL&quot;"/>
    <numFmt numFmtId="189" formatCode="#,##0.00\ &quot;YTL&quot;;[Red]\-#,##0.00\ &quot;YTL&quot;"/>
    <numFmt numFmtId="190" formatCode="_-* #,##0\ &quot;YTL&quot;_-;\-* #,##0\ &quot;YTL&quot;_-;_-* &quot;-&quot;\ &quot;YTL&quot;_-;_-@_-"/>
    <numFmt numFmtId="191" formatCode="_-* #,##0\ _Y_T_L_-;\-* #,##0\ _Y_T_L_-;_-* &quot;-&quot;\ _Y_T_L_-;_-@_-"/>
    <numFmt numFmtId="192" formatCode="_-* #,##0.00\ &quot;YTL&quot;_-;\-* #,##0.00\ &quot;YTL&quot;_-;_-* &quot;-&quot;??\ &quot;YTL&quot;_-;_-@_-"/>
    <numFmt numFmtId="193" formatCode="_-* #,##0.00\ _Y_T_L_-;\-* #,##0.00\ _Y_T_L_-;_-* &quot;-&quot;??\ _Y_T_L_-;_-@_-"/>
    <numFmt numFmtId="194" formatCode="_-* #,##0.0\ _T_L_-;\-* #,##0.0\ _T_L_-;_-* &quot;-&quot;??\ _T_L_-;_-@_-"/>
    <numFmt numFmtId="195" formatCode="_-* #,##0\ _T_L_-;\-* #,##0\ _T_L_-;_-* &quot;-&quot;??\ _T_L_-;_-@_-"/>
    <numFmt numFmtId="196" formatCode="[$-41F]dd\ mmmm\ yyyy\ dddd"/>
    <numFmt numFmtId="197" formatCode="[$-41F]d\ mmmm\ yy;@"/>
    <numFmt numFmtId="198" formatCode="mm/dd/yy"/>
    <numFmt numFmtId="199" formatCode="#,##0.00\ "/>
    <numFmt numFmtId="200" formatCode="_(* #,##0_);_(* \(#,##0\);_(* &quot;-&quot;??_);_(@_)"/>
    <numFmt numFmtId="201" formatCode="\%\ 0\ "/>
    <numFmt numFmtId="202" formatCode="#,##0\ "/>
    <numFmt numFmtId="203" formatCode="\%\ 0"/>
    <numFmt numFmtId="204" formatCode="dd/mm/yy"/>
    <numFmt numFmtId="205" formatCode="#,##0.00\ \ "/>
    <numFmt numFmtId="206" formatCode="0\ %\ "/>
    <numFmt numFmtId="207" formatCode="0.00\ "/>
    <numFmt numFmtId="208" formatCode="dd/mm/yy;@"/>
    <numFmt numFmtId="209" formatCode="#,##0_-"/>
    <numFmt numFmtId="210" formatCode="#,##0\ \ "/>
    <numFmt numFmtId="211" formatCode="0.0"/>
    <numFmt numFmtId="212" formatCode="#,##0.00\ \ \ "/>
    <numFmt numFmtId="213" formatCode="\%0.00"/>
    <numFmt numFmtId="214" formatCode="#,##0.00\ _T_L"/>
    <numFmt numFmtId="215" formatCode="mmm/yyyy"/>
    <numFmt numFmtId="216" formatCode="#,##0.00_ ;\-#,##0.00\ "/>
    <numFmt numFmtId="217" formatCode="dd/mm/yyyy;@"/>
    <numFmt numFmtId="218" formatCode="[$-F400]h:mm:ss\ ÖÖ/ÖS"/>
    <numFmt numFmtId="219" formatCode="#,##0.00\ &quot;TL&quot;"/>
    <numFmt numFmtId="220" formatCode="#,##0.00\ _Y_T_L"/>
    <numFmt numFmtId="221" formatCode="#,##0\ &quot;TL&quot;"/>
    <numFmt numFmtId="222" formatCode="&quot;Evet&quot;;&quot;Evet&quot;;&quot;Hayır&quot;"/>
    <numFmt numFmtId="223" formatCode="&quot;Doğru&quot;;&quot;Doğru&quot;;&quot;Yanlış&quot;"/>
    <numFmt numFmtId="224" formatCode="&quot;Açık&quot;;&quot;Açık&quot;;&quot;Kapalı&quot;"/>
    <numFmt numFmtId="225" formatCode="[$€-2]\ #,##0.00_);[Red]\([$€-2]\ #,##0.00\)"/>
    <numFmt numFmtId="226" formatCode="#,##0;[Red]#,##0"/>
    <numFmt numFmtId="227" formatCode="00000"/>
    <numFmt numFmtId="228" formatCode="#,##0.000"/>
    <numFmt numFmtId="229" formatCode="#,##0.00"/>
    <numFmt numFmtId="230" formatCode="General"/>
    <numFmt numFmtId="231" formatCode="#,##0"/>
  </numFmts>
  <fonts count="31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sz val="12"/>
      <name val="Calibri"/>
      <family val="0"/>
    </font>
    <font>
      <b/>
      <sz val="16"/>
      <name val="Calibri"/>
      <family val="0"/>
    </font>
    <font>
      <sz val="8"/>
      <name val="Verdana"/>
      <family val="0"/>
    </font>
    <font>
      <b/>
      <sz val="12"/>
      <color indexed="10"/>
      <name val="Calibri"/>
      <family val="0"/>
    </font>
    <font>
      <b/>
      <sz val="12"/>
      <color indexed="14"/>
      <name val="Calibri"/>
      <family val="0"/>
    </font>
    <font>
      <sz val="12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2" fillId="2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3" fillId="3" borderId="6" applyNumberFormat="0" applyAlignment="0" applyProtection="0"/>
    <xf numFmtId="0" fontId="14" fillId="2" borderId="6" applyNumberFormat="0" applyAlignment="0" applyProtection="0"/>
    <xf numFmtId="0" fontId="2" fillId="0" borderId="0" applyNumberFormat="0" applyFill="0" applyBorder="0" applyAlignment="0" applyProtection="0"/>
    <xf numFmtId="0" fontId="15" fillId="11" borderId="7" applyNumberFormat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4" borderId="8" applyNumberFormat="0" applyFont="0" applyAlignment="0" applyProtection="0"/>
    <xf numFmtId="0" fontId="18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6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23" fillId="2" borderId="0" xfId="0" applyFont="1" applyFill="1" applyBorder="1" applyAlignment="1" applyProtection="1">
      <alignment vertical="center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21" fillId="8" borderId="10" xfId="0" applyFont="1" applyFill="1" applyBorder="1" applyAlignment="1" applyProtection="1">
      <alignment horizontal="center"/>
      <protection/>
    </xf>
    <xf numFmtId="204" fontId="21" fillId="8" borderId="10" xfId="0" applyNumberFormat="1" applyFont="1" applyFill="1" applyBorder="1" applyAlignment="1" applyProtection="1">
      <alignment horizontal="center"/>
      <protection/>
    </xf>
    <xf numFmtId="0" fontId="23" fillId="8" borderId="0" xfId="0" applyFont="1" applyFill="1" applyBorder="1" applyAlignment="1" applyProtection="1">
      <alignment horizontal="center" vertical="center" wrapText="1"/>
      <protection/>
    </xf>
    <xf numFmtId="0" fontId="23" fillId="8" borderId="10" xfId="0" applyFont="1" applyFill="1" applyBorder="1" applyAlignment="1" applyProtection="1">
      <alignment horizontal="center" vertical="center" wrapText="1"/>
      <protection/>
    </xf>
    <xf numFmtId="0" fontId="21" fillId="8" borderId="10" xfId="0" applyFont="1" applyFill="1" applyBorder="1" applyAlignment="1" applyProtection="1">
      <alignment horizontal="center" vertical="center" wrapText="1"/>
      <protection/>
    </xf>
    <xf numFmtId="4" fontId="21" fillId="8" borderId="10" xfId="0" applyNumberFormat="1" applyFont="1" applyFill="1" applyBorder="1" applyAlignment="1" applyProtection="1">
      <alignment horizontal="center" vertical="center" wrapText="1"/>
      <protection/>
    </xf>
    <xf numFmtId="3" fontId="21" fillId="8" borderId="10" xfId="0" applyNumberFormat="1" applyFont="1" applyFill="1" applyBorder="1" applyAlignment="1" applyProtection="1">
      <alignment horizontal="center" vertical="center" wrapText="1"/>
      <protection/>
    </xf>
    <xf numFmtId="218" fontId="21" fillId="8" borderId="10" xfId="45" applyNumberFormat="1" applyFont="1" applyFill="1" applyBorder="1" applyAlignment="1" applyProtection="1">
      <alignment horizontal="center"/>
      <protection/>
    </xf>
    <xf numFmtId="179" fontId="21" fillId="8" borderId="10" xfId="45" applyFont="1" applyFill="1" applyBorder="1" applyAlignment="1" applyProtection="1">
      <alignment horizontal="center"/>
      <protection/>
    </xf>
    <xf numFmtId="0" fontId="23" fillId="8" borderId="0" xfId="0" applyFont="1" applyFill="1" applyBorder="1" applyAlignment="1" applyProtection="1">
      <alignment horizontal="center"/>
      <protection/>
    </xf>
    <xf numFmtId="0" fontId="25" fillId="2" borderId="0" xfId="0" applyFont="1" applyFill="1" applyBorder="1" applyAlignment="1" applyProtection="1">
      <alignment vertical="center"/>
      <protection/>
    </xf>
    <xf numFmtId="4" fontId="21" fillId="17" borderId="10" xfId="0" applyNumberFormat="1" applyFont="1" applyFill="1" applyBorder="1" applyAlignment="1" applyProtection="1">
      <alignment horizontal="center" vertical="center" wrapText="1"/>
      <protection/>
    </xf>
    <xf numFmtId="3" fontId="21" fillId="17" borderId="10" xfId="0" applyNumberFormat="1" applyFont="1" applyFill="1" applyBorder="1" applyAlignment="1" applyProtection="1">
      <alignment horizontal="center" vertical="center" wrapText="1"/>
      <protection/>
    </xf>
    <xf numFmtId="0" fontId="26" fillId="2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/>
      <protection/>
    </xf>
    <xf numFmtId="218" fontId="22" fillId="2" borderId="10" xfId="0" applyNumberFormat="1" applyFont="1" applyFill="1" applyBorder="1" applyAlignment="1">
      <alignment vertical="center"/>
    </xf>
    <xf numFmtId="0" fontId="25" fillId="2" borderId="10" xfId="0" applyFont="1" applyFill="1" applyBorder="1" applyAlignment="1">
      <alignment vertical="center"/>
    </xf>
    <xf numFmtId="218" fontId="25" fillId="2" borderId="10" xfId="0" applyNumberFormat="1" applyFont="1" applyFill="1" applyBorder="1" applyAlignment="1">
      <alignment vertical="center"/>
    </xf>
    <xf numFmtId="204" fontId="25" fillId="2" borderId="10" xfId="0" applyNumberFormat="1" applyFont="1" applyFill="1" applyBorder="1" applyAlignment="1" applyProtection="1">
      <alignment vertical="center"/>
      <protection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4" fontId="25" fillId="0" borderId="10" xfId="40" applyNumberFormat="1" applyFont="1" applyFill="1" applyBorder="1" applyAlignment="1" applyProtection="1">
      <alignment vertical="center"/>
      <protection locked="0"/>
    </xf>
    <xf numFmtId="3" fontId="25" fillId="0" borderId="10" xfId="40" applyNumberFormat="1" applyFont="1" applyFill="1" applyBorder="1" applyAlignment="1" applyProtection="1">
      <alignment vertical="center"/>
      <protection locked="0"/>
    </xf>
    <xf numFmtId="4" fontId="22" fillId="0" borderId="10" xfId="0" applyNumberFormat="1" applyFont="1" applyFill="1" applyBorder="1" applyAlignment="1">
      <alignment vertical="center"/>
    </xf>
    <xf numFmtId="3" fontId="22" fillId="0" borderId="10" xfId="0" applyNumberFormat="1" applyFont="1" applyFill="1" applyBorder="1" applyAlignment="1">
      <alignment vertical="center"/>
    </xf>
    <xf numFmtId="3" fontId="25" fillId="0" borderId="10" xfId="72" applyNumberFormat="1" applyFont="1" applyFill="1" applyBorder="1" applyAlignment="1" applyProtection="1">
      <alignment vertical="center"/>
      <protection/>
    </xf>
    <xf numFmtId="2" fontId="25" fillId="0" borderId="10" xfId="72" applyNumberFormat="1" applyFont="1" applyFill="1" applyBorder="1" applyAlignment="1" applyProtection="1">
      <alignment vertical="center"/>
      <protection/>
    </xf>
    <xf numFmtId="0" fontId="28" fillId="4" borderId="0" xfId="0" applyFont="1" applyFill="1" applyBorder="1" applyAlignment="1" applyProtection="1">
      <alignment horizontal="left" vertical="center"/>
      <protection/>
    </xf>
    <xf numFmtId="4" fontId="22" fillId="17" borderId="10" xfId="0" applyNumberFormat="1" applyFont="1" applyFill="1" applyBorder="1" applyAlignment="1">
      <alignment vertical="center"/>
    </xf>
    <xf numFmtId="3" fontId="22" fillId="17" borderId="10" xfId="0" applyNumberFormat="1" applyFont="1" applyFill="1" applyBorder="1" applyAlignment="1">
      <alignment vertical="center"/>
    </xf>
    <xf numFmtId="2" fontId="25" fillId="17" borderId="10" xfId="72" applyNumberFormat="1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1" fillId="8" borderId="10" xfId="0" applyFont="1" applyFill="1" applyBorder="1" applyAlignment="1" applyProtection="1">
      <alignment horizontal="center" vertical="center" wrapText="1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21" fillId="8" borderId="10" xfId="0" applyFont="1" applyFill="1" applyBorder="1" applyAlignment="1" applyProtection="1">
      <alignment horizontal="center" vertical="center" wrapText="1"/>
      <protection/>
    </xf>
    <xf numFmtId="4" fontId="21" fillId="3" borderId="10" xfId="0" applyNumberFormat="1" applyFont="1" applyFill="1" applyBorder="1" applyAlignment="1" applyProtection="1">
      <alignment horizontal="center" vertical="center" wrapText="1"/>
      <protection/>
    </xf>
    <xf numFmtId="3" fontId="21" fillId="3" borderId="10" xfId="0" applyNumberFormat="1" applyFont="1" applyFill="1" applyBorder="1" applyAlignment="1" applyProtection="1">
      <alignment horizontal="center" vertical="center" wrapText="1"/>
      <protection/>
    </xf>
    <xf numFmtId="4" fontId="22" fillId="3" borderId="10" xfId="0" applyNumberFormat="1" applyFont="1" applyFill="1" applyBorder="1" applyAlignment="1">
      <alignment vertical="center"/>
    </xf>
    <xf numFmtId="3" fontId="22" fillId="3" borderId="10" xfId="0" applyNumberFormat="1" applyFont="1" applyFill="1" applyBorder="1" applyAlignment="1">
      <alignment vertical="center"/>
    </xf>
    <xf numFmtId="2" fontId="25" fillId="3" borderId="10" xfId="72" applyNumberFormat="1" applyFont="1" applyFill="1" applyBorder="1" applyAlignment="1" applyProtection="1">
      <alignment vertical="center"/>
      <protection/>
    </xf>
    <xf numFmtId="0" fontId="21" fillId="8" borderId="10" xfId="0" applyFont="1" applyFill="1" applyBorder="1" applyAlignment="1" applyProtection="1">
      <alignment horizontal="center" vertical="center" wrapText="1"/>
      <protection/>
    </xf>
    <xf numFmtId="0" fontId="21" fillId="8" borderId="10" xfId="0" applyFont="1" applyFill="1" applyBorder="1" applyAlignment="1" applyProtection="1">
      <alignment horizontal="center" vertical="center" wrapText="1"/>
      <protection/>
    </xf>
    <xf numFmtId="0" fontId="21" fillId="8" borderId="10" xfId="0" applyFont="1" applyFill="1" applyBorder="1" applyAlignment="1" applyProtection="1">
      <alignment horizontal="center" vertical="center" wrapText="1"/>
      <protection/>
    </xf>
    <xf numFmtId="0" fontId="21" fillId="8" borderId="10" xfId="0" applyFont="1" applyFill="1" applyBorder="1" applyAlignment="1" applyProtection="1">
      <alignment horizontal="center" vertical="center" wrapText="1"/>
      <protection/>
    </xf>
    <xf numFmtId="229" fontId="22" fillId="0" borderId="10" xfId="0" applyNumberFormat="1" applyFont="1" applyFill="1" applyBorder="1" applyAlignment="1">
      <alignment vertical="center"/>
    </xf>
    <xf numFmtId="0" fontId="21" fillId="8" borderId="10" xfId="0" applyFont="1" applyFill="1" applyBorder="1" applyAlignment="1" applyProtection="1">
      <alignment horizontal="center" vertical="center" wrapText="1"/>
      <protection/>
    </xf>
    <xf numFmtId="0" fontId="21" fillId="8" borderId="10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>
      <alignment vertical="center"/>
    </xf>
    <xf numFmtId="0" fontId="21" fillId="8" borderId="10" xfId="0" applyFont="1" applyFill="1" applyBorder="1" applyAlignment="1" applyProtection="1">
      <alignment horizontal="center" vertical="center" wrapText="1"/>
      <protection/>
    </xf>
    <xf numFmtId="0" fontId="21" fillId="8" borderId="10" xfId="0" applyFont="1" applyFill="1" applyBorder="1" applyAlignment="1" applyProtection="1">
      <alignment horizontal="center" vertical="center" wrapText="1"/>
      <protection/>
    </xf>
    <xf numFmtId="0" fontId="21" fillId="8" borderId="10" xfId="0" applyFont="1" applyFill="1" applyBorder="1" applyAlignment="1" applyProtection="1">
      <alignment horizontal="center" vertical="center" wrapText="1"/>
      <protection/>
    </xf>
    <xf numFmtId="0" fontId="21" fillId="8" borderId="10" xfId="0" applyFont="1" applyFill="1" applyBorder="1" applyAlignment="1" applyProtection="1">
      <alignment horizontal="center" vertical="center" wrapText="1"/>
      <protection/>
    </xf>
    <xf numFmtId="0" fontId="21" fillId="8" borderId="10" xfId="0" applyFont="1" applyFill="1" applyBorder="1" applyAlignment="1" applyProtection="1">
      <alignment horizontal="center" vertical="center" wrapText="1"/>
      <protection/>
    </xf>
    <xf numFmtId="0" fontId="21" fillId="8" borderId="10" xfId="0" applyFont="1" applyFill="1" applyBorder="1" applyAlignment="1" applyProtection="1">
      <alignment horizontal="center" vertical="center" wrapText="1"/>
      <protection/>
    </xf>
    <xf numFmtId="218" fontId="22" fillId="0" borderId="10" xfId="45" applyNumberFormat="1" applyFont="1" applyFill="1" applyBorder="1" applyAlignment="1" applyProtection="1">
      <alignment horizontal="left"/>
      <protection/>
    </xf>
    <xf numFmtId="179" fontId="25" fillId="0" borderId="10" xfId="45" applyFont="1" applyFill="1" applyBorder="1" applyAlignment="1" applyProtection="1">
      <alignment horizontal="center"/>
      <protection/>
    </xf>
    <xf numFmtId="204" fontId="25" fillId="0" borderId="10" xfId="0" applyNumberFormat="1" applyFont="1" applyFill="1" applyBorder="1" applyAlignment="1" applyProtection="1">
      <alignment horizontal="center"/>
      <protection/>
    </xf>
    <xf numFmtId="0" fontId="25" fillId="0" borderId="10" xfId="0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/>
      <protection/>
    </xf>
    <xf numFmtId="204" fontId="25" fillId="2" borderId="10" xfId="0" applyNumberFormat="1" applyFont="1" applyFill="1" applyBorder="1" applyAlignment="1" applyProtection="1">
      <alignment horizontal="center" vertical="center"/>
      <protection/>
    </xf>
    <xf numFmtId="0" fontId="25" fillId="2" borderId="10" xfId="0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 applyProtection="1">
      <alignment horizontal="right" vertical="center" wrapText="1"/>
      <protection/>
    </xf>
    <xf numFmtId="4" fontId="25" fillId="0" borderId="10" xfId="0" applyNumberFormat="1" applyFont="1" applyFill="1" applyBorder="1" applyAlignment="1" applyProtection="1">
      <alignment horizontal="right" vertical="center" wrapText="1"/>
      <protection/>
    </xf>
    <xf numFmtId="229" fontId="22" fillId="0" borderId="10" xfId="0" applyNumberFormat="1" applyFont="1" applyFill="1" applyBorder="1" applyAlignment="1">
      <alignment horizontal="right" vertical="center"/>
    </xf>
    <xf numFmtId="3" fontId="22" fillId="0" borderId="10" xfId="0" applyNumberFormat="1" applyFont="1" applyFill="1" applyBorder="1" applyAlignment="1">
      <alignment horizontal="right" vertical="center"/>
    </xf>
    <xf numFmtId="3" fontId="25" fillId="0" borderId="10" xfId="72" applyNumberFormat="1" applyFont="1" applyFill="1" applyBorder="1" applyAlignment="1" applyProtection="1">
      <alignment horizontal="right" vertical="center"/>
      <protection/>
    </xf>
    <xf numFmtId="2" fontId="25" fillId="0" borderId="10" xfId="72" applyNumberFormat="1" applyFont="1" applyFill="1" applyBorder="1" applyAlignment="1" applyProtection="1">
      <alignment horizontal="right" vertical="center"/>
      <protection/>
    </xf>
    <xf numFmtId="4" fontId="25" fillId="0" borderId="10" xfId="40" applyNumberFormat="1" applyFont="1" applyFill="1" applyBorder="1" applyAlignment="1" applyProtection="1">
      <alignment horizontal="right" vertical="center"/>
      <protection locked="0"/>
    </xf>
    <xf numFmtId="3" fontId="25" fillId="0" borderId="10" xfId="40" applyNumberFormat="1" applyFont="1" applyFill="1" applyBorder="1" applyAlignment="1" applyProtection="1">
      <alignment horizontal="right" vertical="center"/>
      <protection locked="0"/>
    </xf>
    <xf numFmtId="4" fontId="21" fillId="18" borderId="10" xfId="0" applyNumberFormat="1" applyFont="1" applyFill="1" applyBorder="1" applyAlignment="1" applyProtection="1">
      <alignment horizontal="center" vertical="center" wrapText="1"/>
      <protection/>
    </xf>
    <xf numFmtId="3" fontId="21" fillId="18" borderId="10" xfId="0" applyNumberFormat="1" applyFont="1" applyFill="1" applyBorder="1" applyAlignment="1" applyProtection="1">
      <alignment horizontal="center" vertical="center" wrapText="1"/>
      <protection/>
    </xf>
    <xf numFmtId="4" fontId="22" fillId="18" borderId="10" xfId="0" applyNumberFormat="1" applyFont="1" applyFill="1" applyBorder="1" applyAlignment="1">
      <alignment vertical="center"/>
    </xf>
    <xf numFmtId="3" fontId="22" fillId="18" borderId="10" xfId="0" applyNumberFormat="1" applyFont="1" applyFill="1" applyBorder="1" applyAlignment="1">
      <alignment vertical="center"/>
    </xf>
    <xf numFmtId="2" fontId="25" fillId="18" borderId="10" xfId="72" applyNumberFormat="1" applyFont="1" applyFill="1" applyBorder="1" applyAlignment="1" applyProtection="1">
      <alignment vertical="center"/>
      <protection/>
    </xf>
    <xf numFmtId="2" fontId="22" fillId="18" borderId="10" xfId="72" applyNumberFormat="1" applyFont="1" applyFill="1" applyBorder="1" applyAlignment="1" applyProtection="1">
      <alignment vertical="center"/>
      <protection/>
    </xf>
    <xf numFmtId="0" fontId="21" fillId="8" borderId="10" xfId="0" applyFont="1" applyFill="1" applyBorder="1" applyAlignment="1" applyProtection="1">
      <alignment horizontal="center" vertical="center" wrapText="1"/>
      <protection/>
    </xf>
    <xf numFmtId="0" fontId="21" fillId="8" borderId="10" xfId="0" applyFont="1" applyFill="1" applyBorder="1" applyAlignment="1" applyProtection="1">
      <alignment horizontal="center" vertical="center" wrapText="1"/>
      <protection/>
    </xf>
    <xf numFmtId="0" fontId="21" fillId="17" borderId="11" xfId="0" applyFont="1" applyFill="1" applyBorder="1" applyAlignment="1" applyProtection="1">
      <alignment horizontal="center" vertical="center"/>
      <protection/>
    </xf>
    <xf numFmtId="0" fontId="21" fillId="17" borderId="12" xfId="0" applyFont="1" applyFill="1" applyBorder="1" applyAlignment="1" applyProtection="1">
      <alignment horizontal="center" vertical="center"/>
      <protection/>
    </xf>
    <xf numFmtId="0" fontId="21" fillId="17" borderId="13" xfId="0" applyFont="1" applyFill="1" applyBorder="1" applyAlignment="1" applyProtection="1">
      <alignment horizontal="center" vertical="center"/>
      <protection/>
    </xf>
    <xf numFmtId="0" fontId="29" fillId="2" borderId="0" xfId="0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21" fillId="3" borderId="11" xfId="0" applyFont="1" applyFill="1" applyBorder="1" applyAlignment="1" applyProtection="1">
      <alignment horizontal="center" vertical="center"/>
      <protection/>
    </xf>
    <xf numFmtId="0" fontId="21" fillId="3" borderId="12" xfId="0" applyFont="1" applyFill="1" applyBorder="1" applyAlignment="1" applyProtection="1">
      <alignment horizontal="center" vertical="center"/>
      <protection/>
    </xf>
    <xf numFmtId="0" fontId="21" fillId="3" borderId="13" xfId="0" applyFont="1" applyFill="1" applyBorder="1" applyAlignment="1" applyProtection="1">
      <alignment horizontal="center" vertical="center"/>
      <protection/>
    </xf>
    <xf numFmtId="218" fontId="22" fillId="8" borderId="14" xfId="45" applyNumberFormat="1" applyFont="1" applyFill="1" applyBorder="1" applyAlignment="1" applyProtection="1">
      <alignment horizontal="center"/>
      <protection/>
    </xf>
    <xf numFmtId="0" fontId="30" fillId="0" borderId="15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179" fontId="21" fillId="8" borderId="14" xfId="45" applyFont="1" applyFill="1" applyBorder="1" applyAlignment="1" applyProtection="1">
      <alignment horizontal="center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1" fillId="8" borderId="14" xfId="0" applyFont="1" applyFill="1" applyBorder="1" applyAlignment="1" applyProtection="1">
      <alignment horizontal="center"/>
      <protection/>
    </xf>
    <xf numFmtId="204" fontId="21" fillId="8" borderId="14" xfId="0" applyNumberFormat="1" applyFont="1" applyFill="1" applyBorder="1" applyAlignment="1" applyProtection="1">
      <alignment horizontal="center"/>
      <protection/>
    </xf>
    <xf numFmtId="204" fontId="21" fillId="8" borderId="16" xfId="0" applyNumberFormat="1" applyFont="1" applyFill="1" applyBorder="1" applyAlignment="1" applyProtection="1">
      <alignment horizontal="center"/>
      <protection/>
    </xf>
    <xf numFmtId="0" fontId="21" fillId="18" borderId="11" xfId="0" applyFont="1" applyFill="1" applyBorder="1" applyAlignment="1" applyProtection="1">
      <alignment horizontal="center" vertical="center"/>
      <protection/>
    </xf>
    <xf numFmtId="0" fontId="21" fillId="18" borderId="12" xfId="0" applyFont="1" applyFill="1" applyBorder="1" applyAlignment="1" applyProtection="1">
      <alignment horizontal="center" vertical="center"/>
      <protection/>
    </xf>
    <xf numFmtId="0" fontId="21" fillId="18" borderId="13" xfId="0" applyFont="1" applyFill="1" applyBorder="1" applyAlignment="1" applyProtection="1">
      <alignment horizontal="center" vertical="center"/>
      <protection/>
    </xf>
    <xf numFmtId="179" fontId="21" fillId="8" borderId="14" xfId="45" applyFont="1" applyFill="1" applyBorder="1" applyAlignment="1" applyProtection="1">
      <alignment horizontal="center" wrapText="1"/>
      <protection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</cellXfs>
  <cellStyles count="7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Binlik Ayracı 2" xfId="40"/>
    <cellStyle name="Binlik Ayracı 2 2" xfId="41"/>
    <cellStyle name="Binlik Ayracı 2 2 2" xfId="42"/>
    <cellStyle name="Binlik Ayracı 3" xfId="43"/>
    <cellStyle name="Çıkış" xfId="44"/>
    <cellStyle name="Comma" xfId="45"/>
    <cellStyle name="Comma [0]" xfId="46"/>
    <cellStyle name="Comma 2" xfId="47"/>
    <cellStyle name="Comma 2 2" xfId="48"/>
    <cellStyle name="Currency" xfId="49"/>
    <cellStyle name="Currency [0]" xfId="50"/>
    <cellStyle name="Followed Hyperlink" xfId="51"/>
    <cellStyle name="Giriş" xfId="52"/>
    <cellStyle name="Hesaplama" xfId="53"/>
    <cellStyle name="Hyperlink" xfId="54"/>
    <cellStyle name="İşaretli Hücre" xfId="55"/>
    <cellStyle name="İyi" xfId="56"/>
    <cellStyle name="Kötü" xfId="57"/>
    <cellStyle name="Normal 2" xfId="58"/>
    <cellStyle name="Normal 2 10 10" xfId="59"/>
    <cellStyle name="Normal 2 10 10 2" xfId="60"/>
    <cellStyle name="Normal 2 2" xfId="61"/>
    <cellStyle name="Normal 2 2 2" xfId="62"/>
    <cellStyle name="Normal 2 2 2 2" xfId="63"/>
    <cellStyle name="Normal 2 2 3" xfId="64"/>
    <cellStyle name="Normal 2 3" xfId="65"/>
    <cellStyle name="Normal 3" xfId="66"/>
    <cellStyle name="Normal 4" xfId="67"/>
    <cellStyle name="Normal 5" xfId="68"/>
    <cellStyle name="Normal_1-7Şubat,2008" xfId="69"/>
    <cellStyle name="Not" xfId="70"/>
    <cellStyle name="Nötr" xfId="71"/>
    <cellStyle name="Percent" xfId="72"/>
    <cellStyle name="Toplam" xfId="73"/>
    <cellStyle name="Uyarı Metni" xfId="74"/>
    <cellStyle name="Virgül 10" xfId="75"/>
    <cellStyle name="Virgül 2" xfId="76"/>
    <cellStyle name="Vurgu1" xfId="77"/>
    <cellStyle name="Vurgu2" xfId="78"/>
    <cellStyle name="Vurgu3" xfId="79"/>
    <cellStyle name="Vurgu4" xfId="80"/>
    <cellStyle name="Vurgu5" xfId="81"/>
    <cellStyle name="Vurgu6" xfId="82"/>
    <cellStyle name="Yüzde 2" xfId="83"/>
    <cellStyle name="Yüzde 2 2" xfId="84"/>
    <cellStyle name="Yüzde 3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0</xdr:rowOff>
    </xdr:from>
    <xdr:to>
      <xdr:col>0</xdr:col>
      <xdr:colOff>1276350</xdr:colOff>
      <xdr:row>8</xdr:row>
      <xdr:rowOff>1485900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19400"/>
          <a:ext cx="12763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0</xdr:rowOff>
    </xdr:from>
    <xdr:to>
      <xdr:col>0</xdr:col>
      <xdr:colOff>895350</xdr:colOff>
      <xdr:row>11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52675"/>
          <a:ext cx="8953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47625</xdr:rowOff>
    </xdr:from>
    <xdr:to>
      <xdr:col>0</xdr:col>
      <xdr:colOff>1790700</xdr:colOff>
      <xdr:row>13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95625"/>
          <a:ext cx="179070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0</xdr:rowOff>
    </xdr:from>
    <xdr:to>
      <xdr:col>0</xdr:col>
      <xdr:colOff>1485900</xdr:colOff>
      <xdr:row>13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62250"/>
          <a:ext cx="148590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47625</xdr:rowOff>
    </xdr:from>
    <xdr:to>
      <xdr:col>0</xdr:col>
      <xdr:colOff>762000</xdr:colOff>
      <xdr:row>10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00425"/>
          <a:ext cx="7620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0</xdr:rowOff>
    </xdr:from>
    <xdr:to>
      <xdr:col>0</xdr:col>
      <xdr:colOff>685800</xdr:colOff>
      <xdr:row>10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57700"/>
          <a:ext cx="6858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47625</xdr:rowOff>
    </xdr:from>
    <xdr:to>
      <xdr:col>0</xdr:col>
      <xdr:colOff>542925</xdr:colOff>
      <xdr:row>8</xdr:row>
      <xdr:rowOff>695325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81225"/>
          <a:ext cx="5429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10</xdr:row>
      <xdr:rowOff>0</xdr:rowOff>
    </xdr:from>
    <xdr:to>
      <xdr:col>0</xdr:col>
      <xdr:colOff>1257300</xdr:colOff>
      <xdr:row>12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71900"/>
          <a:ext cx="12573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</xdr:row>
      <xdr:rowOff>361950</xdr:rowOff>
    </xdr:from>
    <xdr:to>
      <xdr:col>0</xdr:col>
      <xdr:colOff>1466850</xdr:colOff>
      <xdr:row>11</xdr:row>
      <xdr:rowOff>485775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95625"/>
          <a:ext cx="146685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0</xdr:rowOff>
    </xdr:from>
    <xdr:to>
      <xdr:col>0</xdr:col>
      <xdr:colOff>1028700</xdr:colOff>
      <xdr:row>11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19450"/>
          <a:ext cx="10287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2:BV11"/>
  <sheetViews>
    <sheetView zoomScalePageLayoutView="0" workbookViewId="0" topLeftCell="A1">
      <pane xSplit="8" ySplit="5" topLeftCell="I6" activePane="bottomRight" state="frozen"/>
      <selection pane="topLeft" activeCell="A1" sqref="A1"/>
      <selection pane="topRight" activeCell="J1" sqref="J1"/>
      <selection pane="bottomLeft" activeCell="A12" sqref="A12"/>
      <selection pane="bottomRight" activeCell="M6" sqref="M6"/>
    </sheetView>
  </sheetViews>
  <sheetFormatPr defaultColWidth="4.140625" defaultRowHeight="12.75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bestFit="1" customWidth="1"/>
    <col min="7" max="7" width="4.8515625" style="1" bestFit="1" customWidth="1"/>
    <col min="8" max="8" width="6.140625" style="1" bestFit="1" customWidth="1"/>
    <col min="9" max="9" width="9.421875" style="1" customWidth="1"/>
    <col min="10" max="10" width="7.28125" style="1" customWidth="1"/>
    <col min="11" max="11" width="10.7109375" style="1" customWidth="1"/>
    <col min="12" max="12" width="7.28125" style="1" customWidth="1"/>
    <col min="13" max="13" width="10.7109375" style="1" customWidth="1"/>
    <col min="14" max="14" width="7.28125" style="1" customWidth="1"/>
    <col min="15" max="15" width="11.7109375" style="1" customWidth="1"/>
    <col min="16" max="18" width="7.28125" style="1" customWidth="1"/>
    <col min="19" max="16384" width="4.140625" style="1" customWidth="1"/>
  </cols>
  <sheetData>
    <row r="2" s="16" customFormat="1" ht="36" customHeight="1">
      <c r="A2" s="16" t="s">
        <v>38</v>
      </c>
    </row>
    <row r="3" spans="1:18" s="5" customFormat="1" ht="30.75" customHeight="1">
      <c r="A3" s="3"/>
      <c r="B3" s="3"/>
      <c r="C3" s="3"/>
      <c r="D3" s="4" t="s">
        <v>13</v>
      </c>
      <c r="E3" s="3"/>
      <c r="F3" s="3" t="s">
        <v>16</v>
      </c>
      <c r="G3" s="3" t="s">
        <v>16</v>
      </c>
      <c r="H3" s="3" t="s">
        <v>18</v>
      </c>
      <c r="I3" s="82" t="s">
        <v>7</v>
      </c>
      <c r="J3" s="82"/>
      <c r="K3" s="82" t="s">
        <v>8</v>
      </c>
      <c r="L3" s="82"/>
      <c r="M3" s="82" t="s">
        <v>9</v>
      </c>
      <c r="N3" s="82"/>
      <c r="O3" s="82" t="s">
        <v>12</v>
      </c>
      <c r="P3" s="82"/>
      <c r="Q3" s="82" t="s">
        <v>23</v>
      </c>
      <c r="R3" s="82"/>
    </row>
    <row r="4" spans="1:18" s="5" customFormat="1" ht="27.75">
      <c r="A4" s="6"/>
      <c r="B4" s="6"/>
      <c r="C4" s="6"/>
      <c r="D4" s="4" t="s">
        <v>14</v>
      </c>
      <c r="E4" s="7"/>
      <c r="F4" s="3" t="s">
        <v>15</v>
      </c>
      <c r="G4" s="3" t="s">
        <v>17</v>
      </c>
      <c r="H4" s="3" t="s">
        <v>13</v>
      </c>
      <c r="I4" s="8" t="s">
        <v>11</v>
      </c>
      <c r="J4" s="9" t="s">
        <v>10</v>
      </c>
      <c r="K4" s="8" t="s">
        <v>11</v>
      </c>
      <c r="L4" s="9" t="s">
        <v>10</v>
      </c>
      <c r="M4" s="8" t="s">
        <v>11</v>
      </c>
      <c r="N4" s="9" t="s">
        <v>10</v>
      </c>
      <c r="O4" s="8" t="s">
        <v>11</v>
      </c>
      <c r="P4" s="9" t="s">
        <v>10</v>
      </c>
      <c r="Q4" s="9" t="s">
        <v>26</v>
      </c>
      <c r="R4" s="8" t="s">
        <v>24</v>
      </c>
    </row>
    <row r="5" spans="1:18" s="12" customFormat="1" ht="36.75" customHeight="1">
      <c r="A5" s="10" t="s">
        <v>33</v>
      </c>
      <c r="B5" s="11" t="s">
        <v>28</v>
      </c>
      <c r="C5" s="11" t="s">
        <v>27</v>
      </c>
      <c r="D5" s="4" t="s">
        <v>19</v>
      </c>
      <c r="E5" s="3" t="s">
        <v>20</v>
      </c>
      <c r="F5" s="3" t="s">
        <v>21</v>
      </c>
      <c r="G5" s="3" t="s">
        <v>21</v>
      </c>
      <c r="H5" s="3" t="s">
        <v>22</v>
      </c>
      <c r="I5" s="8" t="s">
        <v>25</v>
      </c>
      <c r="J5" s="9" t="s">
        <v>31</v>
      </c>
      <c r="K5" s="8" t="s">
        <v>25</v>
      </c>
      <c r="L5" s="9" t="s">
        <v>31</v>
      </c>
      <c r="M5" s="8" t="s">
        <v>25</v>
      </c>
      <c r="N5" s="9" t="s">
        <v>31</v>
      </c>
      <c r="O5" s="8" t="s">
        <v>35</v>
      </c>
      <c r="P5" s="9" t="s">
        <v>31</v>
      </c>
      <c r="Q5" s="9" t="s">
        <v>31</v>
      </c>
      <c r="R5" s="8" t="s">
        <v>32</v>
      </c>
    </row>
    <row r="6" spans="1:74" s="33" customFormat="1" ht="30" customHeight="1">
      <c r="A6" s="20" t="s">
        <v>29</v>
      </c>
      <c r="B6" s="21" t="s">
        <v>30</v>
      </c>
      <c r="C6" s="22"/>
      <c r="D6" s="23" t="s">
        <v>34</v>
      </c>
      <c r="E6" s="24" t="s">
        <v>40</v>
      </c>
      <c r="F6" s="25">
        <v>88</v>
      </c>
      <c r="G6" s="26">
        <v>88</v>
      </c>
      <c r="H6" s="26">
        <v>1</v>
      </c>
      <c r="I6" s="27">
        <v>18439</v>
      </c>
      <c r="J6" s="28">
        <v>2110</v>
      </c>
      <c r="K6" s="27">
        <v>37889.5</v>
      </c>
      <c r="L6" s="28">
        <v>4177</v>
      </c>
      <c r="M6" s="27">
        <v>42995</v>
      </c>
      <c r="N6" s="28">
        <v>4657</v>
      </c>
      <c r="O6" s="29">
        <f>SUM(I6+K6+M6)</f>
        <v>99323.5</v>
      </c>
      <c r="P6" s="30">
        <f>J6+L6+N6</f>
        <v>10944</v>
      </c>
      <c r="Q6" s="31">
        <f>IF(O6&lt;&gt;0,P6/G6,"")</f>
        <v>124.36363636363636</v>
      </c>
      <c r="R6" s="32">
        <f>IF(O6&lt;&gt;0,O6/P6,"")</f>
        <v>9.075612207602338</v>
      </c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</row>
    <row r="7" spans="1:18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11" ht="42" customHeight="1">
      <c r="A11" s="13" t="s">
        <v>36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M3:N3"/>
    <mergeCell ref="I3:J3"/>
    <mergeCell ref="Q3:R3"/>
    <mergeCell ref="O3:P3"/>
    <mergeCell ref="K3:L3"/>
  </mergeCells>
  <printOptions/>
  <pageMargins left="0.2992125984251969" right="0.1299212598425197" top="0.18110236220472445" bottom="0.2086614173228347" header="0.1299212598425197" footer="0.16141732283464566"/>
  <pageSetup orientation="landscape" paperSize="9" scale="7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L8"/>
  <sheetViews>
    <sheetView workbookViewId="0" topLeftCell="A1">
      <selection activeCell="L7" sqref="L7"/>
    </sheetView>
  </sheetViews>
  <sheetFormatPr defaultColWidth="4.140625" defaultRowHeight="27.75" customHeight="1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11.7109375" style="1" customWidth="1"/>
    <col min="10" max="11" width="7.28125" style="1" customWidth="1"/>
    <col min="12" max="12" width="11.7109375" style="1" customWidth="1"/>
    <col min="13" max="14" width="7.28125" style="1" customWidth="1"/>
    <col min="15" max="16384" width="4.140625" style="1" customWidth="1"/>
  </cols>
  <sheetData>
    <row r="2" s="16" customFormat="1" ht="27.75" customHeight="1">
      <c r="A2" s="16" t="s">
        <v>53</v>
      </c>
    </row>
    <row r="3" spans="1:14" s="5" customFormat="1" ht="27.75" customHeight="1">
      <c r="A3" s="3"/>
      <c r="B3" s="3"/>
      <c r="C3" s="3"/>
      <c r="D3" s="4" t="s">
        <v>13</v>
      </c>
      <c r="E3" s="3"/>
      <c r="F3" s="3" t="s">
        <v>16</v>
      </c>
      <c r="G3" s="3" t="s">
        <v>16</v>
      </c>
      <c r="H3" s="3" t="s">
        <v>18</v>
      </c>
      <c r="I3" s="83" t="s">
        <v>37</v>
      </c>
      <c r="J3" s="84"/>
      <c r="K3" s="85"/>
      <c r="L3" s="88" t="s">
        <v>44</v>
      </c>
      <c r="M3" s="89"/>
      <c r="N3" s="90"/>
    </row>
    <row r="4" spans="1:14" s="5" customFormat="1" ht="27.75" customHeight="1">
      <c r="A4" s="6"/>
      <c r="B4" s="6"/>
      <c r="C4" s="6"/>
      <c r="D4" s="4" t="s">
        <v>14</v>
      </c>
      <c r="E4" s="52"/>
      <c r="F4" s="3" t="s">
        <v>15</v>
      </c>
      <c r="G4" s="3" t="s">
        <v>17</v>
      </c>
      <c r="H4" s="3" t="s">
        <v>13</v>
      </c>
      <c r="I4" s="14" t="s">
        <v>11</v>
      </c>
      <c r="J4" s="15" t="s">
        <v>10</v>
      </c>
      <c r="K4" s="15" t="s">
        <v>10</v>
      </c>
      <c r="L4" s="41" t="s">
        <v>11</v>
      </c>
      <c r="M4" s="42" t="s">
        <v>10</v>
      </c>
      <c r="N4" s="42" t="s">
        <v>10</v>
      </c>
    </row>
    <row r="5" spans="1:14" s="12" customFormat="1" ht="27.75" customHeight="1">
      <c r="A5" s="10" t="s">
        <v>33</v>
      </c>
      <c r="B5" s="11" t="s">
        <v>28</v>
      </c>
      <c r="C5" s="11" t="s">
        <v>27</v>
      </c>
      <c r="D5" s="4" t="s">
        <v>19</v>
      </c>
      <c r="E5" s="3" t="s">
        <v>20</v>
      </c>
      <c r="F5" s="3" t="s">
        <v>21</v>
      </c>
      <c r="G5" s="3" t="s">
        <v>21</v>
      </c>
      <c r="H5" s="3" t="s">
        <v>22</v>
      </c>
      <c r="I5" s="14" t="s">
        <v>35</v>
      </c>
      <c r="J5" s="15" t="s">
        <v>31</v>
      </c>
      <c r="K5" s="15" t="s">
        <v>31</v>
      </c>
      <c r="L5" s="41" t="s">
        <v>35</v>
      </c>
      <c r="M5" s="42" t="s">
        <v>31</v>
      </c>
      <c r="N5" s="42" t="s">
        <v>31</v>
      </c>
    </row>
    <row r="6" spans="1:64" s="33" customFormat="1" ht="27.75" customHeight="1">
      <c r="A6" s="20" t="s">
        <v>29</v>
      </c>
      <c r="B6" s="53" t="s">
        <v>30</v>
      </c>
      <c r="C6" s="22"/>
      <c r="D6" s="23" t="s">
        <v>34</v>
      </c>
      <c r="E6" s="24" t="s">
        <v>40</v>
      </c>
      <c r="F6" s="25">
        <v>88</v>
      </c>
      <c r="G6" s="26">
        <v>5</v>
      </c>
      <c r="H6" s="26">
        <v>5</v>
      </c>
      <c r="I6" s="34">
        <v>1884</v>
      </c>
      <c r="J6" s="35">
        <v>273</v>
      </c>
      <c r="K6" s="36">
        <f>IF(I6&lt;&gt;0,I6/J6,"")</f>
        <v>6.9010989010989015</v>
      </c>
      <c r="L6" s="43">
        <v>337044.11</v>
      </c>
      <c r="M6" s="44">
        <v>40085</v>
      </c>
      <c r="N6" s="45">
        <f>L6/M6</f>
        <v>8.40823525009355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</row>
    <row r="7" spans="1:64" s="33" customFormat="1" ht="27.75" customHeight="1">
      <c r="A7" s="20" t="s">
        <v>51</v>
      </c>
      <c r="B7" s="53" t="s">
        <v>52</v>
      </c>
      <c r="C7" s="22"/>
      <c r="D7" s="23" t="s">
        <v>34</v>
      </c>
      <c r="E7" s="24" t="s">
        <v>40</v>
      </c>
      <c r="F7" s="25">
        <v>29</v>
      </c>
      <c r="G7" s="26">
        <v>2</v>
      </c>
      <c r="H7" s="26">
        <v>5</v>
      </c>
      <c r="I7" s="34">
        <v>1077</v>
      </c>
      <c r="J7" s="35">
        <v>163</v>
      </c>
      <c r="K7" s="36">
        <f>IF(I7&lt;&gt;0,I7/J7,"")</f>
        <v>6.607361963190184</v>
      </c>
      <c r="L7" s="43"/>
      <c r="M7" s="44"/>
      <c r="N7" s="45" t="e">
        <f>L7/M7</f>
        <v>#DIV/0!</v>
      </c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</row>
    <row r="8" ht="27.75" customHeight="1">
      <c r="A8" s="13" t="s">
        <v>54</v>
      </c>
    </row>
    <row r="9" ht="163.5" customHeight="1"/>
  </sheetData>
  <mergeCells count="2">
    <mergeCell ref="I3:K3"/>
    <mergeCell ref="L3:N3"/>
  </mergeCells>
  <printOptions/>
  <pageMargins left="0.7519685039370079" right="0.7519685039370079" top="1" bottom="1" header="0.5" footer="0.5"/>
  <pageSetup orientation="landscape" paperSize="9" scale="6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H8"/>
  <sheetViews>
    <sheetView workbookViewId="0" topLeftCell="A1">
      <selection activeCell="L7" sqref="L7"/>
    </sheetView>
  </sheetViews>
  <sheetFormatPr defaultColWidth="4.140625" defaultRowHeight="30" customHeight="1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11.7109375" style="1" customWidth="1"/>
    <col min="10" max="11" width="7.28125" style="1" customWidth="1"/>
    <col min="12" max="12" width="11.7109375" style="1" customWidth="1"/>
    <col min="13" max="14" width="7.28125" style="1" customWidth="1"/>
    <col min="15" max="16384" width="4.140625" style="1" customWidth="1"/>
  </cols>
  <sheetData>
    <row r="2" spans="1:18" s="16" customFormat="1" ht="30" customHeight="1">
      <c r="A2" s="16" t="s">
        <v>55</v>
      </c>
      <c r="O2" s="17"/>
      <c r="P2" s="17"/>
      <c r="Q2" s="17"/>
      <c r="R2" s="17"/>
    </row>
    <row r="3" spans="1:18" s="5" customFormat="1" ht="30" customHeight="1">
      <c r="A3" s="3"/>
      <c r="B3" s="3"/>
      <c r="C3" s="3"/>
      <c r="D3" s="4" t="s">
        <v>13</v>
      </c>
      <c r="E3" s="3"/>
      <c r="F3" s="3" t="s">
        <v>16</v>
      </c>
      <c r="G3" s="3" t="s">
        <v>16</v>
      </c>
      <c r="H3" s="3" t="s">
        <v>18</v>
      </c>
      <c r="I3" s="83" t="s">
        <v>37</v>
      </c>
      <c r="J3" s="84"/>
      <c r="K3" s="85"/>
      <c r="L3" s="88" t="s">
        <v>44</v>
      </c>
      <c r="M3" s="89"/>
      <c r="N3" s="90"/>
      <c r="O3" s="18"/>
      <c r="P3" s="18"/>
      <c r="Q3" s="18"/>
      <c r="R3" s="18"/>
    </row>
    <row r="4" spans="1:18" s="5" customFormat="1" ht="30" customHeight="1">
      <c r="A4" s="6"/>
      <c r="B4" s="6"/>
      <c r="C4" s="6"/>
      <c r="D4" s="4" t="s">
        <v>14</v>
      </c>
      <c r="E4" s="54"/>
      <c r="F4" s="3" t="s">
        <v>15</v>
      </c>
      <c r="G4" s="3" t="s">
        <v>17</v>
      </c>
      <c r="H4" s="3" t="s">
        <v>13</v>
      </c>
      <c r="I4" s="14" t="s">
        <v>11</v>
      </c>
      <c r="J4" s="15" t="s">
        <v>10</v>
      </c>
      <c r="K4" s="15" t="s">
        <v>10</v>
      </c>
      <c r="L4" s="41" t="s">
        <v>11</v>
      </c>
      <c r="M4" s="42" t="s">
        <v>10</v>
      </c>
      <c r="N4" s="42" t="s">
        <v>10</v>
      </c>
      <c r="O4" s="18"/>
      <c r="P4" s="18"/>
      <c r="Q4" s="18"/>
      <c r="R4" s="18"/>
    </row>
    <row r="5" spans="1:18" s="12" customFormat="1" ht="30" customHeight="1">
      <c r="A5" s="10" t="s">
        <v>33</v>
      </c>
      <c r="B5" s="11" t="s">
        <v>28</v>
      </c>
      <c r="C5" s="11" t="s">
        <v>27</v>
      </c>
      <c r="D5" s="4" t="s">
        <v>19</v>
      </c>
      <c r="E5" s="3" t="s">
        <v>20</v>
      </c>
      <c r="F5" s="3" t="s">
        <v>21</v>
      </c>
      <c r="G5" s="3" t="s">
        <v>21</v>
      </c>
      <c r="H5" s="3" t="s">
        <v>22</v>
      </c>
      <c r="I5" s="14" t="s">
        <v>35</v>
      </c>
      <c r="J5" s="15" t="s">
        <v>31</v>
      </c>
      <c r="K5" s="15" t="s">
        <v>31</v>
      </c>
      <c r="L5" s="41" t="s">
        <v>35</v>
      </c>
      <c r="M5" s="42" t="s">
        <v>31</v>
      </c>
      <c r="N5" s="42" t="s">
        <v>31</v>
      </c>
      <c r="O5" s="19"/>
      <c r="P5" s="19"/>
      <c r="Q5" s="19"/>
      <c r="R5" s="19"/>
    </row>
    <row r="6" spans="1:60" s="33" customFormat="1" ht="30" customHeight="1">
      <c r="A6" s="20" t="s">
        <v>29</v>
      </c>
      <c r="B6" s="53" t="s">
        <v>30</v>
      </c>
      <c r="C6" s="22"/>
      <c r="D6" s="23" t="s">
        <v>34</v>
      </c>
      <c r="E6" s="24" t="s">
        <v>40</v>
      </c>
      <c r="F6" s="25">
        <v>88</v>
      </c>
      <c r="G6" s="26">
        <v>88</v>
      </c>
      <c r="H6" s="26">
        <v>6</v>
      </c>
      <c r="I6" s="34">
        <v>914</v>
      </c>
      <c r="J6" s="35">
        <v>144</v>
      </c>
      <c r="K6" s="36">
        <f>IF(I6&lt;&gt;0,I6/J6,"")</f>
        <v>6.347222222222222</v>
      </c>
      <c r="L6" s="43">
        <f>337044.11+I6</f>
        <v>337958.11</v>
      </c>
      <c r="M6" s="44">
        <f>40085+J6</f>
        <v>40229</v>
      </c>
      <c r="N6" s="45">
        <f>L6/M6</f>
        <v>8.400857838872454</v>
      </c>
      <c r="O6" s="37"/>
      <c r="P6" s="37"/>
      <c r="Q6" s="37"/>
      <c r="R6" s="37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60" s="33" customFormat="1" ht="30" customHeight="1">
      <c r="A7" s="20" t="s">
        <v>51</v>
      </c>
      <c r="B7" s="53" t="s">
        <v>52</v>
      </c>
      <c r="C7" s="22"/>
      <c r="D7" s="23" t="s">
        <v>34</v>
      </c>
      <c r="E7" s="24" t="s">
        <v>40</v>
      </c>
      <c r="F7" s="25">
        <v>29</v>
      </c>
      <c r="G7" s="26">
        <v>2</v>
      </c>
      <c r="H7" s="26">
        <v>5</v>
      </c>
      <c r="I7" s="34">
        <v>302.5</v>
      </c>
      <c r="J7" s="35">
        <v>41</v>
      </c>
      <c r="K7" s="36">
        <f>IF(I7&lt;&gt;0,I7/J7,"")</f>
        <v>7.378048780487805</v>
      </c>
      <c r="L7" s="43"/>
      <c r="M7" s="44"/>
      <c r="N7" s="45" t="e">
        <f>L7/M7</f>
        <v>#DIV/0!</v>
      </c>
      <c r="O7" s="37"/>
      <c r="P7" s="37"/>
      <c r="Q7" s="37"/>
      <c r="R7" s="37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</row>
    <row r="8" ht="30" customHeight="1">
      <c r="A8" s="13" t="s">
        <v>54</v>
      </c>
    </row>
  </sheetData>
  <mergeCells count="2">
    <mergeCell ref="I3:K3"/>
    <mergeCell ref="L3:N3"/>
  </mergeCells>
  <printOptions/>
  <pageMargins left="0.7519685039370079" right="0.7519685039370079" top="1" bottom="1" header="0.5" footer="0.5"/>
  <pageSetup orientation="landscape" paperSize="9" scale="75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BV8"/>
  <sheetViews>
    <sheetView workbookViewId="0" topLeftCell="K1">
      <selection activeCell="K1" sqref="A1:IV65536"/>
    </sheetView>
  </sheetViews>
  <sheetFormatPr defaultColWidth="4.140625" defaultRowHeight="27" customHeight="1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9.421875" style="1" customWidth="1"/>
    <col min="10" max="10" width="7.28125" style="1" customWidth="1"/>
    <col min="11" max="11" width="10.7109375" style="1" customWidth="1"/>
    <col min="12" max="12" width="7.28125" style="1" customWidth="1"/>
    <col min="13" max="13" width="10.7109375" style="1" customWidth="1"/>
    <col min="14" max="14" width="7.28125" style="1" customWidth="1"/>
    <col min="15" max="15" width="11.7109375" style="1" customWidth="1"/>
    <col min="16" max="18" width="7.28125" style="1" customWidth="1"/>
    <col min="19" max="19" width="11.7109375" style="1" customWidth="1"/>
    <col min="20" max="21" width="7.28125" style="1" customWidth="1"/>
    <col min="22" max="22" width="11.7109375" style="1" customWidth="1"/>
    <col min="23" max="24" width="7.28125" style="1" customWidth="1"/>
    <col min="25" max="16384" width="4.140625" style="1" customWidth="1"/>
  </cols>
  <sheetData>
    <row r="2" s="16" customFormat="1" ht="19.5">
      <c r="A2" s="16" t="s">
        <v>56</v>
      </c>
    </row>
    <row r="3" spans="1:24" s="5" customFormat="1" ht="13.5">
      <c r="A3" s="3"/>
      <c r="B3" s="3"/>
      <c r="C3" s="3"/>
      <c r="D3" s="4" t="s">
        <v>13</v>
      </c>
      <c r="E3" s="3"/>
      <c r="F3" s="3" t="s">
        <v>16</v>
      </c>
      <c r="G3" s="3" t="s">
        <v>16</v>
      </c>
      <c r="H3" s="3" t="s">
        <v>18</v>
      </c>
      <c r="I3" s="82" t="s">
        <v>7</v>
      </c>
      <c r="J3" s="82"/>
      <c r="K3" s="82" t="s">
        <v>8</v>
      </c>
      <c r="L3" s="82"/>
      <c r="M3" s="82" t="s">
        <v>9</v>
      </c>
      <c r="N3" s="82"/>
      <c r="O3" s="82" t="s">
        <v>12</v>
      </c>
      <c r="P3" s="82"/>
      <c r="Q3" s="82" t="s">
        <v>23</v>
      </c>
      <c r="R3" s="82"/>
      <c r="S3" s="83" t="s">
        <v>45</v>
      </c>
      <c r="T3" s="84"/>
      <c r="U3" s="85"/>
      <c r="V3" s="88" t="s">
        <v>44</v>
      </c>
      <c r="W3" s="89"/>
      <c r="X3" s="90"/>
    </row>
    <row r="4" spans="1:24" s="5" customFormat="1" ht="27.75">
      <c r="A4" s="6"/>
      <c r="B4" s="6"/>
      <c r="C4" s="6"/>
      <c r="D4" s="4" t="s">
        <v>14</v>
      </c>
      <c r="E4" s="55"/>
      <c r="F4" s="3" t="s">
        <v>15</v>
      </c>
      <c r="G4" s="3" t="s">
        <v>17</v>
      </c>
      <c r="H4" s="3" t="s">
        <v>13</v>
      </c>
      <c r="I4" s="8" t="s">
        <v>11</v>
      </c>
      <c r="J4" s="9" t="s">
        <v>10</v>
      </c>
      <c r="K4" s="8" t="s">
        <v>11</v>
      </c>
      <c r="L4" s="9" t="s">
        <v>10</v>
      </c>
      <c r="M4" s="8" t="s">
        <v>11</v>
      </c>
      <c r="N4" s="9" t="s">
        <v>10</v>
      </c>
      <c r="O4" s="8" t="s">
        <v>11</v>
      </c>
      <c r="P4" s="9" t="s">
        <v>10</v>
      </c>
      <c r="Q4" s="9" t="s">
        <v>26</v>
      </c>
      <c r="R4" s="8" t="s">
        <v>24</v>
      </c>
      <c r="S4" s="14" t="s">
        <v>11</v>
      </c>
      <c r="T4" s="15" t="s">
        <v>10</v>
      </c>
      <c r="U4" s="15" t="s">
        <v>10</v>
      </c>
      <c r="V4" s="41" t="s">
        <v>11</v>
      </c>
      <c r="W4" s="42" t="s">
        <v>10</v>
      </c>
      <c r="X4" s="42" t="s">
        <v>10</v>
      </c>
    </row>
    <row r="5" spans="1:24" s="12" customFormat="1" ht="27.75">
      <c r="A5" s="10" t="s">
        <v>33</v>
      </c>
      <c r="B5" s="11" t="s">
        <v>28</v>
      </c>
      <c r="C5" s="11" t="s">
        <v>27</v>
      </c>
      <c r="D5" s="4" t="s">
        <v>19</v>
      </c>
      <c r="E5" s="3" t="s">
        <v>20</v>
      </c>
      <c r="F5" s="3" t="s">
        <v>21</v>
      </c>
      <c r="G5" s="3" t="s">
        <v>21</v>
      </c>
      <c r="H5" s="3" t="s">
        <v>22</v>
      </c>
      <c r="I5" s="8" t="s">
        <v>25</v>
      </c>
      <c r="J5" s="9" t="s">
        <v>31</v>
      </c>
      <c r="K5" s="8" t="s">
        <v>25</v>
      </c>
      <c r="L5" s="9" t="s">
        <v>31</v>
      </c>
      <c r="M5" s="8" t="s">
        <v>25</v>
      </c>
      <c r="N5" s="9" t="s">
        <v>31</v>
      </c>
      <c r="O5" s="8" t="s">
        <v>35</v>
      </c>
      <c r="P5" s="9" t="s">
        <v>31</v>
      </c>
      <c r="Q5" s="9" t="s">
        <v>31</v>
      </c>
      <c r="R5" s="8" t="s">
        <v>32</v>
      </c>
      <c r="S5" s="14" t="s">
        <v>35</v>
      </c>
      <c r="T5" s="15" t="s">
        <v>31</v>
      </c>
      <c r="U5" s="15" t="s">
        <v>31</v>
      </c>
      <c r="V5" s="41" t="s">
        <v>35</v>
      </c>
      <c r="W5" s="42" t="s">
        <v>31</v>
      </c>
      <c r="X5" s="42" t="s">
        <v>31</v>
      </c>
    </row>
    <row r="6" spans="1:74" s="33" customFormat="1" ht="33" customHeight="1">
      <c r="A6" s="20" t="s">
        <v>29</v>
      </c>
      <c r="B6" s="21" t="s">
        <v>30</v>
      </c>
      <c r="C6" s="22"/>
      <c r="D6" s="23" t="s">
        <v>34</v>
      </c>
      <c r="E6" s="24" t="s">
        <v>40</v>
      </c>
      <c r="F6" s="25">
        <v>88</v>
      </c>
      <c r="G6" s="26">
        <v>3</v>
      </c>
      <c r="H6" s="26">
        <v>7</v>
      </c>
      <c r="I6" s="27">
        <v>108</v>
      </c>
      <c r="J6" s="28">
        <v>17</v>
      </c>
      <c r="K6" s="27">
        <v>164</v>
      </c>
      <c r="L6" s="28">
        <v>26</v>
      </c>
      <c r="M6" s="27">
        <v>139</v>
      </c>
      <c r="N6" s="28">
        <v>22</v>
      </c>
      <c r="O6" s="50">
        <f>I6+K6+M6</f>
        <v>411</v>
      </c>
      <c r="P6" s="30">
        <f>J6+L6+N6</f>
        <v>65</v>
      </c>
      <c r="Q6" s="31">
        <f>IF(O6&lt;&gt;0,P6/G6,"")</f>
        <v>21.666666666666668</v>
      </c>
      <c r="R6" s="32">
        <f>IF(O6&lt;&gt;0,O6/P6,"")</f>
        <v>6.323076923076923</v>
      </c>
      <c r="S6" s="34">
        <f>I6+K6+M6</f>
        <v>411</v>
      </c>
      <c r="T6" s="35">
        <f>J6+L6+N6</f>
        <v>65</v>
      </c>
      <c r="U6" s="36">
        <f>IF(S6&lt;&gt;0,S6/T6,"")</f>
        <v>6.323076923076923</v>
      </c>
      <c r="V6" s="43">
        <v>338369.11</v>
      </c>
      <c r="W6" s="44">
        <v>40294</v>
      </c>
      <c r="X6" s="45">
        <f>IF(V6&lt;&gt;0,V6/W6,"")</f>
        <v>8.397506080309723</v>
      </c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</row>
    <row r="8" ht="15">
      <c r="A8" s="13" t="s">
        <v>36</v>
      </c>
    </row>
  </sheetData>
  <mergeCells count="7">
    <mergeCell ref="V3:X3"/>
    <mergeCell ref="I3:J3"/>
    <mergeCell ref="K3:L3"/>
    <mergeCell ref="M3:N3"/>
    <mergeCell ref="O3:P3"/>
    <mergeCell ref="Q3:R3"/>
    <mergeCell ref="S3:U3"/>
  </mergeCells>
  <printOptions/>
  <pageMargins left="0.7519685039370079" right="0.7519685039370079" top="1" bottom="1" header="0.5" footer="0.5"/>
  <pageSetup orientation="landscape" paperSize="9" scale="5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BH8"/>
  <sheetViews>
    <sheetView workbookViewId="0" topLeftCell="A1">
      <selection activeCell="A1" sqref="A1:IV65536"/>
    </sheetView>
  </sheetViews>
  <sheetFormatPr defaultColWidth="4.140625" defaultRowHeight="33" customHeight="1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11.7109375" style="1" customWidth="1"/>
    <col min="10" max="11" width="7.28125" style="1" customWidth="1"/>
    <col min="12" max="12" width="11.7109375" style="1" customWidth="1"/>
    <col min="13" max="14" width="7.28125" style="1" customWidth="1"/>
    <col min="15" max="16384" width="4.140625" style="1" customWidth="1"/>
  </cols>
  <sheetData>
    <row r="2" spans="1:18" s="16" customFormat="1" ht="33" customHeight="1">
      <c r="A2" s="16" t="s">
        <v>57</v>
      </c>
      <c r="O2" s="17"/>
      <c r="P2" s="17"/>
      <c r="Q2" s="17"/>
      <c r="R2" s="17"/>
    </row>
    <row r="3" spans="1:18" s="5" customFormat="1" ht="33" customHeight="1">
      <c r="A3" s="3"/>
      <c r="B3" s="3"/>
      <c r="C3" s="3"/>
      <c r="D3" s="4" t="s">
        <v>13</v>
      </c>
      <c r="E3" s="3"/>
      <c r="F3" s="3" t="s">
        <v>16</v>
      </c>
      <c r="G3" s="3" t="s">
        <v>16</v>
      </c>
      <c r="H3" s="3" t="s">
        <v>18</v>
      </c>
      <c r="I3" s="83" t="s">
        <v>37</v>
      </c>
      <c r="J3" s="84"/>
      <c r="K3" s="85"/>
      <c r="L3" s="88" t="s">
        <v>44</v>
      </c>
      <c r="M3" s="89"/>
      <c r="N3" s="90"/>
      <c r="O3" s="18"/>
      <c r="P3" s="18"/>
      <c r="Q3" s="18"/>
      <c r="R3" s="18"/>
    </row>
    <row r="4" spans="1:18" s="5" customFormat="1" ht="33" customHeight="1">
      <c r="A4" s="6"/>
      <c r="B4" s="6"/>
      <c r="C4" s="6"/>
      <c r="D4" s="4" t="s">
        <v>14</v>
      </c>
      <c r="E4" s="56"/>
      <c r="F4" s="3" t="s">
        <v>15</v>
      </c>
      <c r="G4" s="3" t="s">
        <v>17</v>
      </c>
      <c r="H4" s="3" t="s">
        <v>13</v>
      </c>
      <c r="I4" s="14" t="s">
        <v>11</v>
      </c>
      <c r="J4" s="15" t="s">
        <v>10</v>
      </c>
      <c r="K4" s="15" t="s">
        <v>10</v>
      </c>
      <c r="L4" s="41" t="s">
        <v>11</v>
      </c>
      <c r="M4" s="42" t="s">
        <v>10</v>
      </c>
      <c r="N4" s="42" t="s">
        <v>10</v>
      </c>
      <c r="O4" s="18"/>
      <c r="P4" s="18"/>
      <c r="Q4" s="18"/>
      <c r="R4" s="18"/>
    </row>
    <row r="5" spans="1:18" s="12" customFormat="1" ht="33" customHeight="1">
      <c r="A5" s="10" t="s">
        <v>33</v>
      </c>
      <c r="B5" s="11" t="s">
        <v>28</v>
      </c>
      <c r="C5" s="11" t="s">
        <v>27</v>
      </c>
      <c r="D5" s="4" t="s">
        <v>19</v>
      </c>
      <c r="E5" s="3" t="s">
        <v>20</v>
      </c>
      <c r="F5" s="3" t="s">
        <v>21</v>
      </c>
      <c r="G5" s="3" t="s">
        <v>21</v>
      </c>
      <c r="H5" s="3" t="s">
        <v>22</v>
      </c>
      <c r="I5" s="14" t="s">
        <v>35</v>
      </c>
      <c r="J5" s="15" t="s">
        <v>31</v>
      </c>
      <c r="K5" s="15" t="s">
        <v>31</v>
      </c>
      <c r="L5" s="41" t="s">
        <v>35</v>
      </c>
      <c r="M5" s="42" t="s">
        <v>31</v>
      </c>
      <c r="N5" s="42" t="s">
        <v>31</v>
      </c>
      <c r="O5" s="19"/>
      <c r="P5" s="19"/>
      <c r="Q5" s="19"/>
      <c r="R5" s="19"/>
    </row>
    <row r="6" spans="1:60" s="33" customFormat="1" ht="33" customHeight="1">
      <c r="A6" s="20" t="s">
        <v>29</v>
      </c>
      <c r="B6" s="53" t="s">
        <v>30</v>
      </c>
      <c r="C6" s="22"/>
      <c r="D6" s="23" t="s">
        <v>34</v>
      </c>
      <c r="E6" s="24" t="s">
        <v>40</v>
      </c>
      <c r="F6" s="25">
        <v>88</v>
      </c>
      <c r="G6" s="26">
        <v>3</v>
      </c>
      <c r="H6" s="26">
        <v>7</v>
      </c>
      <c r="I6" s="34">
        <v>773</v>
      </c>
      <c r="J6" s="35">
        <v>126</v>
      </c>
      <c r="K6" s="36">
        <f>IF(I6&lt;&gt;0,I6/J6,"")</f>
        <v>6.134920634920635</v>
      </c>
      <c r="L6" s="43">
        <v>338731.11</v>
      </c>
      <c r="M6" s="44">
        <v>40335</v>
      </c>
      <c r="N6" s="45">
        <f>L6/M6</f>
        <v>8.397944960952026</v>
      </c>
      <c r="O6" s="37"/>
      <c r="P6" s="37"/>
      <c r="Q6" s="37"/>
      <c r="R6" s="37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60" s="33" customFormat="1" ht="33" customHeight="1">
      <c r="A7" s="20" t="s">
        <v>51</v>
      </c>
      <c r="B7" s="53" t="s">
        <v>52</v>
      </c>
      <c r="C7" s="22"/>
      <c r="D7" s="23" t="s">
        <v>34</v>
      </c>
      <c r="E7" s="24" t="s">
        <v>40</v>
      </c>
      <c r="F7" s="25">
        <v>29</v>
      </c>
      <c r="G7" s="26">
        <v>1</v>
      </c>
      <c r="H7" s="26">
        <v>7</v>
      </c>
      <c r="I7" s="34">
        <v>100</v>
      </c>
      <c r="J7" s="35">
        <v>20</v>
      </c>
      <c r="K7" s="36">
        <f>IF(I7&lt;&gt;0,I7/J7,"")</f>
        <v>5</v>
      </c>
      <c r="L7" s="43"/>
      <c r="M7" s="44"/>
      <c r="N7" s="45" t="e">
        <f>L7/M7</f>
        <v>#DIV/0!</v>
      </c>
      <c r="O7" s="37"/>
      <c r="P7" s="37"/>
      <c r="Q7" s="37"/>
      <c r="R7" s="37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</row>
    <row r="8" ht="33" customHeight="1">
      <c r="A8" s="13" t="s">
        <v>54</v>
      </c>
    </row>
  </sheetData>
  <mergeCells count="2">
    <mergeCell ref="I3:K3"/>
    <mergeCell ref="L3:N3"/>
  </mergeCells>
  <printOptions/>
  <pageMargins left="0.7519685039370079" right="0.7519685039370079" top="1" bottom="1" header="0.5" footer="0.5"/>
  <pageSetup orientation="landscape" paperSize="9" scale="75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BV8"/>
  <sheetViews>
    <sheetView workbookViewId="0" topLeftCell="A1">
      <selection activeCell="A1" sqref="A1:IV65536"/>
    </sheetView>
  </sheetViews>
  <sheetFormatPr defaultColWidth="4.140625" defaultRowHeight="39" customHeight="1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9.421875" style="1" customWidth="1"/>
    <col min="10" max="10" width="7.28125" style="1" customWidth="1"/>
    <col min="11" max="11" width="10.7109375" style="1" customWidth="1"/>
    <col min="12" max="12" width="7.28125" style="1" customWidth="1"/>
    <col min="13" max="13" width="10.7109375" style="1" customWidth="1"/>
    <col min="14" max="14" width="7.28125" style="1" customWidth="1"/>
    <col min="15" max="15" width="11.7109375" style="1" customWidth="1"/>
    <col min="16" max="18" width="7.28125" style="1" customWidth="1"/>
    <col min="19" max="19" width="11.7109375" style="1" customWidth="1"/>
    <col min="20" max="21" width="7.28125" style="1" customWidth="1"/>
    <col min="22" max="22" width="11.7109375" style="1" customWidth="1"/>
    <col min="23" max="24" width="7.28125" style="1" customWidth="1"/>
    <col min="25" max="16384" width="4.140625" style="1" customWidth="1"/>
  </cols>
  <sheetData>
    <row r="2" s="16" customFormat="1" ht="39" customHeight="1">
      <c r="A2" s="16" t="s">
        <v>58</v>
      </c>
    </row>
    <row r="3" spans="1:24" s="5" customFormat="1" ht="39" customHeight="1">
      <c r="A3" s="3"/>
      <c r="B3" s="3"/>
      <c r="C3" s="3"/>
      <c r="D3" s="4" t="s">
        <v>13</v>
      </c>
      <c r="E3" s="3"/>
      <c r="F3" s="3" t="s">
        <v>16</v>
      </c>
      <c r="G3" s="3" t="s">
        <v>16</v>
      </c>
      <c r="H3" s="3" t="s">
        <v>18</v>
      </c>
      <c r="I3" s="82" t="s">
        <v>7</v>
      </c>
      <c r="J3" s="82"/>
      <c r="K3" s="82" t="s">
        <v>8</v>
      </c>
      <c r="L3" s="82"/>
      <c r="M3" s="82" t="s">
        <v>9</v>
      </c>
      <c r="N3" s="82"/>
      <c r="O3" s="82" t="s">
        <v>12</v>
      </c>
      <c r="P3" s="82"/>
      <c r="Q3" s="82" t="s">
        <v>23</v>
      </c>
      <c r="R3" s="82"/>
      <c r="S3" s="83" t="s">
        <v>45</v>
      </c>
      <c r="T3" s="84"/>
      <c r="U3" s="85"/>
      <c r="V3" s="88" t="s">
        <v>44</v>
      </c>
      <c r="W3" s="89"/>
      <c r="X3" s="90"/>
    </row>
    <row r="4" spans="1:24" s="5" customFormat="1" ht="39" customHeight="1">
      <c r="A4" s="6"/>
      <c r="B4" s="6"/>
      <c r="C4" s="6"/>
      <c r="D4" s="4" t="s">
        <v>14</v>
      </c>
      <c r="E4" s="57"/>
      <c r="F4" s="3" t="s">
        <v>15</v>
      </c>
      <c r="G4" s="3" t="s">
        <v>17</v>
      </c>
      <c r="H4" s="3" t="s">
        <v>13</v>
      </c>
      <c r="I4" s="8" t="s">
        <v>11</v>
      </c>
      <c r="J4" s="9" t="s">
        <v>10</v>
      </c>
      <c r="K4" s="8" t="s">
        <v>11</v>
      </c>
      <c r="L4" s="9" t="s">
        <v>10</v>
      </c>
      <c r="M4" s="8" t="s">
        <v>11</v>
      </c>
      <c r="N4" s="9" t="s">
        <v>10</v>
      </c>
      <c r="O4" s="8" t="s">
        <v>11</v>
      </c>
      <c r="P4" s="9" t="s">
        <v>10</v>
      </c>
      <c r="Q4" s="9" t="s">
        <v>26</v>
      </c>
      <c r="R4" s="8" t="s">
        <v>24</v>
      </c>
      <c r="S4" s="14" t="s">
        <v>11</v>
      </c>
      <c r="T4" s="15" t="s">
        <v>10</v>
      </c>
      <c r="U4" s="15" t="s">
        <v>10</v>
      </c>
      <c r="V4" s="41" t="s">
        <v>11</v>
      </c>
      <c r="W4" s="42" t="s">
        <v>10</v>
      </c>
      <c r="X4" s="42" t="s">
        <v>10</v>
      </c>
    </row>
    <row r="5" spans="1:24" s="12" customFormat="1" ht="39" customHeight="1">
      <c r="A5" s="10" t="s">
        <v>33</v>
      </c>
      <c r="B5" s="11" t="s">
        <v>28</v>
      </c>
      <c r="C5" s="11" t="s">
        <v>27</v>
      </c>
      <c r="D5" s="4" t="s">
        <v>19</v>
      </c>
      <c r="E5" s="3" t="s">
        <v>20</v>
      </c>
      <c r="F5" s="3" t="s">
        <v>21</v>
      </c>
      <c r="G5" s="3" t="s">
        <v>21</v>
      </c>
      <c r="H5" s="3" t="s">
        <v>22</v>
      </c>
      <c r="I5" s="8" t="s">
        <v>25</v>
      </c>
      <c r="J5" s="9" t="s">
        <v>31</v>
      </c>
      <c r="K5" s="8" t="s">
        <v>25</v>
      </c>
      <c r="L5" s="9" t="s">
        <v>31</v>
      </c>
      <c r="M5" s="8" t="s">
        <v>25</v>
      </c>
      <c r="N5" s="9" t="s">
        <v>31</v>
      </c>
      <c r="O5" s="8" t="s">
        <v>35</v>
      </c>
      <c r="P5" s="9" t="s">
        <v>31</v>
      </c>
      <c r="Q5" s="9" t="s">
        <v>31</v>
      </c>
      <c r="R5" s="8" t="s">
        <v>32</v>
      </c>
      <c r="S5" s="14" t="s">
        <v>35</v>
      </c>
      <c r="T5" s="15" t="s">
        <v>31</v>
      </c>
      <c r="U5" s="15" t="s">
        <v>31</v>
      </c>
      <c r="V5" s="41" t="s">
        <v>35</v>
      </c>
      <c r="W5" s="42" t="s">
        <v>31</v>
      </c>
      <c r="X5" s="42" t="s">
        <v>31</v>
      </c>
    </row>
    <row r="6" spans="1:74" s="33" customFormat="1" ht="39" customHeight="1">
      <c r="A6" s="20" t="s">
        <v>29</v>
      </c>
      <c r="B6" s="21" t="s">
        <v>30</v>
      </c>
      <c r="C6" s="22"/>
      <c r="D6" s="23" t="s">
        <v>34</v>
      </c>
      <c r="E6" s="24" t="s">
        <v>40</v>
      </c>
      <c r="F6" s="25">
        <v>88</v>
      </c>
      <c r="G6" s="26">
        <v>2</v>
      </c>
      <c r="H6" s="26">
        <v>8</v>
      </c>
      <c r="I6" s="27">
        <v>24</v>
      </c>
      <c r="J6" s="28">
        <v>4</v>
      </c>
      <c r="K6" s="27">
        <v>130</v>
      </c>
      <c r="L6" s="28">
        <v>20</v>
      </c>
      <c r="M6" s="27">
        <v>153</v>
      </c>
      <c r="N6" s="28">
        <v>23</v>
      </c>
      <c r="O6" s="50">
        <f>I6+K6+M6</f>
        <v>307</v>
      </c>
      <c r="P6" s="30">
        <f>J6+L6+N6</f>
        <v>47</v>
      </c>
      <c r="Q6" s="31">
        <f>IF(O6&lt;&gt;0,P6/G6,"")</f>
        <v>23.5</v>
      </c>
      <c r="R6" s="32">
        <f>IF(O6&lt;&gt;0,O6/P6,"")</f>
        <v>6.531914893617022</v>
      </c>
      <c r="S6" s="34">
        <f>I6+K6+M6</f>
        <v>307</v>
      </c>
      <c r="T6" s="35">
        <f>J6+L6+N6</f>
        <v>47</v>
      </c>
      <c r="U6" s="36">
        <f>IF(S6&lt;&gt;0,S6/T6,"")</f>
        <v>6.531914893617022</v>
      </c>
      <c r="V6" s="43">
        <v>339038.11</v>
      </c>
      <c r="W6" s="44">
        <v>40402</v>
      </c>
      <c r="X6" s="45">
        <f>IF(V6&lt;&gt;0,V6/W6,"")</f>
        <v>8.391616999158456</v>
      </c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</row>
    <row r="8" ht="39" customHeight="1">
      <c r="A8" s="13" t="s">
        <v>36</v>
      </c>
    </row>
  </sheetData>
  <mergeCells count="7">
    <mergeCell ref="V3:X3"/>
    <mergeCell ref="I3:J3"/>
    <mergeCell ref="K3:L3"/>
    <mergeCell ref="M3:N3"/>
    <mergeCell ref="O3:P3"/>
    <mergeCell ref="Q3:R3"/>
    <mergeCell ref="S3:U3"/>
  </mergeCells>
  <printOptions/>
  <pageMargins left="0.7519685039370079" right="0.7519685039370079" top="1" bottom="1" header="0.5" footer="0.5"/>
  <pageSetup orientation="landscape" paperSize="9" scale="5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BH8"/>
  <sheetViews>
    <sheetView workbookViewId="0" topLeftCell="A1">
      <selection activeCell="A1" sqref="A1:IV65536"/>
    </sheetView>
  </sheetViews>
  <sheetFormatPr defaultColWidth="4.140625" defaultRowHeight="33" customHeight="1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11.7109375" style="1" customWidth="1"/>
    <col min="10" max="11" width="7.28125" style="1" customWidth="1"/>
    <col min="12" max="12" width="11.7109375" style="1" customWidth="1"/>
    <col min="13" max="14" width="7.28125" style="1" customWidth="1"/>
    <col min="15" max="16384" width="4.140625" style="1" customWidth="1"/>
  </cols>
  <sheetData>
    <row r="2" spans="1:18" s="16" customFormat="1" ht="19.5">
      <c r="A2" s="16" t="s">
        <v>59</v>
      </c>
      <c r="O2" s="17"/>
      <c r="P2" s="17"/>
      <c r="Q2" s="17"/>
      <c r="R2" s="17"/>
    </row>
    <row r="3" spans="1:18" s="5" customFormat="1" ht="13.5">
      <c r="A3" s="3"/>
      <c r="B3" s="3"/>
      <c r="C3" s="3"/>
      <c r="D3" s="4" t="s">
        <v>13</v>
      </c>
      <c r="E3" s="3"/>
      <c r="F3" s="3" t="s">
        <v>16</v>
      </c>
      <c r="G3" s="3" t="s">
        <v>16</v>
      </c>
      <c r="H3" s="3" t="s">
        <v>18</v>
      </c>
      <c r="I3" s="83" t="s">
        <v>37</v>
      </c>
      <c r="J3" s="84"/>
      <c r="K3" s="85"/>
      <c r="L3" s="88" t="s">
        <v>44</v>
      </c>
      <c r="M3" s="89"/>
      <c r="N3" s="90"/>
      <c r="O3" s="18"/>
      <c r="P3" s="18"/>
      <c r="Q3" s="18"/>
      <c r="R3" s="18"/>
    </row>
    <row r="4" spans="1:18" s="5" customFormat="1" ht="13.5">
      <c r="A4" s="6"/>
      <c r="B4" s="6"/>
      <c r="C4" s="6"/>
      <c r="D4" s="4" t="s">
        <v>14</v>
      </c>
      <c r="E4" s="58"/>
      <c r="F4" s="3" t="s">
        <v>15</v>
      </c>
      <c r="G4" s="3" t="s">
        <v>17</v>
      </c>
      <c r="H4" s="3" t="s">
        <v>13</v>
      </c>
      <c r="I4" s="14" t="s">
        <v>11</v>
      </c>
      <c r="J4" s="15" t="s">
        <v>10</v>
      </c>
      <c r="K4" s="15" t="s">
        <v>10</v>
      </c>
      <c r="L4" s="41" t="s">
        <v>11</v>
      </c>
      <c r="M4" s="42" t="s">
        <v>10</v>
      </c>
      <c r="N4" s="42" t="s">
        <v>10</v>
      </c>
      <c r="O4" s="18"/>
      <c r="P4" s="18"/>
      <c r="Q4" s="18"/>
      <c r="R4" s="18"/>
    </row>
    <row r="5" spans="1:18" s="12" customFormat="1" ht="27.75">
      <c r="A5" s="10" t="s">
        <v>33</v>
      </c>
      <c r="B5" s="11" t="s">
        <v>28</v>
      </c>
      <c r="C5" s="11" t="s">
        <v>27</v>
      </c>
      <c r="D5" s="4" t="s">
        <v>19</v>
      </c>
      <c r="E5" s="3" t="s">
        <v>20</v>
      </c>
      <c r="F5" s="3" t="s">
        <v>21</v>
      </c>
      <c r="G5" s="3" t="s">
        <v>21</v>
      </c>
      <c r="H5" s="3" t="s">
        <v>22</v>
      </c>
      <c r="I5" s="14" t="s">
        <v>35</v>
      </c>
      <c r="J5" s="15" t="s">
        <v>31</v>
      </c>
      <c r="K5" s="15" t="s">
        <v>31</v>
      </c>
      <c r="L5" s="41" t="s">
        <v>35</v>
      </c>
      <c r="M5" s="42" t="s">
        <v>31</v>
      </c>
      <c r="N5" s="42" t="s">
        <v>31</v>
      </c>
      <c r="O5" s="19"/>
      <c r="P5" s="19"/>
      <c r="Q5" s="19"/>
      <c r="R5" s="19"/>
    </row>
    <row r="6" spans="1:60" s="33" customFormat="1" ht="21" customHeight="1">
      <c r="A6" s="20" t="s">
        <v>29</v>
      </c>
      <c r="B6" s="53" t="s">
        <v>30</v>
      </c>
      <c r="C6" s="22"/>
      <c r="D6" s="23" t="s">
        <v>34</v>
      </c>
      <c r="E6" s="24" t="s">
        <v>40</v>
      </c>
      <c r="F6" s="25">
        <v>88</v>
      </c>
      <c r="G6" s="26">
        <v>1</v>
      </c>
      <c r="H6" s="26">
        <v>8</v>
      </c>
      <c r="I6" s="34">
        <v>508</v>
      </c>
      <c r="J6" s="35">
        <v>78</v>
      </c>
      <c r="K6" s="36">
        <f>IF(I6&lt;&gt;0,I6/J6,"")</f>
        <v>6.512820512820513</v>
      </c>
      <c r="L6" s="43">
        <v>339239.11</v>
      </c>
      <c r="M6" s="44">
        <v>40433</v>
      </c>
      <c r="N6" s="45">
        <f>L6/M6</f>
        <v>8.390154329384414</v>
      </c>
      <c r="O6" s="37"/>
      <c r="P6" s="37"/>
      <c r="Q6" s="37"/>
      <c r="R6" s="37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60" s="33" customFormat="1" ht="24.75" customHeight="1">
      <c r="A7" s="20" t="s">
        <v>51</v>
      </c>
      <c r="B7" s="53" t="s">
        <v>52</v>
      </c>
      <c r="C7" s="22"/>
      <c r="D7" s="23" t="s">
        <v>34</v>
      </c>
      <c r="E7" s="24" t="s">
        <v>40</v>
      </c>
      <c r="F7" s="25">
        <v>29</v>
      </c>
      <c r="G7" s="26">
        <v>1</v>
      </c>
      <c r="H7" s="26">
        <v>8</v>
      </c>
      <c r="I7" s="34">
        <v>420</v>
      </c>
      <c r="J7" s="35">
        <v>70</v>
      </c>
      <c r="K7" s="36">
        <f>IF(I7&lt;&gt;0,I7/J7,"")</f>
        <v>6</v>
      </c>
      <c r="L7" s="43"/>
      <c r="M7" s="44"/>
      <c r="N7" s="45" t="e">
        <f>L7/M7</f>
        <v>#DIV/0!</v>
      </c>
      <c r="O7" s="37"/>
      <c r="P7" s="37"/>
      <c r="Q7" s="37"/>
      <c r="R7" s="37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</row>
    <row r="8" ht="15">
      <c r="A8" s="13" t="s">
        <v>54</v>
      </c>
    </row>
    <row r="9" ht="57" customHeight="1"/>
  </sheetData>
  <mergeCells count="2">
    <mergeCell ref="I3:K3"/>
    <mergeCell ref="L3:N3"/>
  </mergeCells>
  <printOptions/>
  <pageMargins left="0.7519685039370079" right="0.7519685039370079" top="1" bottom="1" header="0.5" footer="0.5"/>
  <pageSetup orientation="landscape" paperSize="9" scale="7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BS9"/>
  <sheetViews>
    <sheetView workbookViewId="0" topLeftCell="C1">
      <selection activeCell="C1" sqref="A1:IV65536"/>
    </sheetView>
  </sheetViews>
  <sheetFormatPr defaultColWidth="4.140625" defaultRowHeight="39" customHeight="1"/>
  <cols>
    <col min="1" max="1" width="29.28125" style="1" customWidth="1"/>
    <col min="2" max="2" width="15.42187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9.421875" style="1" customWidth="1"/>
    <col min="10" max="10" width="7.28125" style="1" customWidth="1"/>
    <col min="11" max="11" width="10.7109375" style="1" customWidth="1"/>
    <col min="12" max="12" width="7.28125" style="1" customWidth="1"/>
    <col min="13" max="13" width="10.7109375" style="1" customWidth="1"/>
    <col min="14" max="14" width="7.28125" style="1" customWidth="1"/>
    <col min="15" max="15" width="11.7109375" style="1" customWidth="1"/>
    <col min="16" max="18" width="7.28125" style="1" customWidth="1"/>
    <col min="19" max="19" width="11.7109375" style="1" customWidth="1"/>
    <col min="20" max="21" width="7.28125" style="1" customWidth="1"/>
    <col min="22" max="16384" width="4.140625" style="1" customWidth="1"/>
  </cols>
  <sheetData>
    <row r="2" spans="1:23" s="16" customFormat="1" ht="19.5">
      <c r="A2" s="16" t="s">
        <v>60</v>
      </c>
      <c r="V2" s="17"/>
      <c r="W2" s="17"/>
    </row>
    <row r="3" spans="1:23" s="5" customFormat="1" ht="28.5" customHeight="1">
      <c r="A3" s="91" t="s">
        <v>65</v>
      </c>
      <c r="B3" s="94" t="s">
        <v>28</v>
      </c>
      <c r="C3" s="94" t="s">
        <v>27</v>
      </c>
      <c r="D3" s="98" t="s">
        <v>5</v>
      </c>
      <c r="E3" s="97" t="s">
        <v>20</v>
      </c>
      <c r="F3" s="3" t="s">
        <v>16</v>
      </c>
      <c r="G3" s="3" t="s">
        <v>16</v>
      </c>
      <c r="H3" s="3" t="s">
        <v>18</v>
      </c>
      <c r="I3" s="82" t="s">
        <v>7</v>
      </c>
      <c r="J3" s="82"/>
      <c r="K3" s="82" t="s">
        <v>8</v>
      </c>
      <c r="L3" s="82"/>
      <c r="M3" s="82" t="s">
        <v>9</v>
      </c>
      <c r="N3" s="82"/>
      <c r="O3" s="82" t="s">
        <v>12</v>
      </c>
      <c r="P3" s="82"/>
      <c r="Q3" s="82" t="s">
        <v>23</v>
      </c>
      <c r="R3" s="82"/>
      <c r="S3" s="83" t="s">
        <v>44</v>
      </c>
      <c r="T3" s="84"/>
      <c r="U3" s="85"/>
      <c r="V3" s="18"/>
      <c r="W3" s="18"/>
    </row>
    <row r="4" spans="1:23" s="5" customFormat="1" ht="27.75">
      <c r="A4" s="92"/>
      <c r="B4" s="95"/>
      <c r="C4" s="95"/>
      <c r="D4" s="99"/>
      <c r="E4" s="95"/>
      <c r="F4" s="3" t="s">
        <v>15</v>
      </c>
      <c r="G4" s="3" t="s">
        <v>17</v>
      </c>
      <c r="H4" s="3" t="s">
        <v>13</v>
      </c>
      <c r="I4" s="8" t="s">
        <v>11</v>
      </c>
      <c r="J4" s="9" t="s">
        <v>10</v>
      </c>
      <c r="K4" s="8" t="s">
        <v>11</v>
      </c>
      <c r="L4" s="9" t="s">
        <v>10</v>
      </c>
      <c r="M4" s="8" t="s">
        <v>11</v>
      </c>
      <c r="N4" s="9" t="s">
        <v>10</v>
      </c>
      <c r="O4" s="8" t="s">
        <v>11</v>
      </c>
      <c r="P4" s="9" t="s">
        <v>10</v>
      </c>
      <c r="Q4" s="9" t="s">
        <v>26</v>
      </c>
      <c r="R4" s="8" t="s">
        <v>24</v>
      </c>
      <c r="S4" s="14" t="s">
        <v>11</v>
      </c>
      <c r="T4" s="15" t="s">
        <v>10</v>
      </c>
      <c r="U4" s="15" t="s">
        <v>10</v>
      </c>
      <c r="V4" s="18"/>
      <c r="W4" s="18"/>
    </row>
    <row r="5" spans="1:23" s="12" customFormat="1" ht="27.75">
      <c r="A5" s="93"/>
      <c r="B5" s="96"/>
      <c r="C5" s="96"/>
      <c r="D5" s="4" t="s">
        <v>19</v>
      </c>
      <c r="E5" s="96"/>
      <c r="F5" s="3" t="s">
        <v>21</v>
      </c>
      <c r="G5" s="3" t="s">
        <v>21</v>
      </c>
      <c r="H5" s="3" t="s">
        <v>22</v>
      </c>
      <c r="I5" s="8" t="s">
        <v>25</v>
      </c>
      <c r="J5" s="9" t="s">
        <v>31</v>
      </c>
      <c r="K5" s="8" t="s">
        <v>25</v>
      </c>
      <c r="L5" s="9" t="s">
        <v>31</v>
      </c>
      <c r="M5" s="8" t="s">
        <v>25</v>
      </c>
      <c r="N5" s="9" t="s">
        <v>31</v>
      </c>
      <c r="O5" s="8" t="s">
        <v>35</v>
      </c>
      <c r="P5" s="9" t="s">
        <v>31</v>
      </c>
      <c r="Q5" s="9" t="s">
        <v>31</v>
      </c>
      <c r="R5" s="8" t="s">
        <v>32</v>
      </c>
      <c r="S5" s="14" t="s">
        <v>35</v>
      </c>
      <c r="T5" s="15" t="s">
        <v>31</v>
      </c>
      <c r="U5" s="15" t="s">
        <v>31</v>
      </c>
      <c r="V5" s="19"/>
      <c r="W5" s="19"/>
    </row>
    <row r="6" spans="1:21" s="64" customFormat="1" ht="33" customHeight="1">
      <c r="A6" s="60" t="s">
        <v>62</v>
      </c>
      <c r="B6" s="61" t="s">
        <v>63</v>
      </c>
      <c r="C6" s="61"/>
      <c r="D6" s="62" t="s">
        <v>64</v>
      </c>
      <c r="E6" s="24" t="s">
        <v>6</v>
      </c>
      <c r="F6" s="63">
        <v>12</v>
      </c>
      <c r="G6" s="63">
        <v>12</v>
      </c>
      <c r="H6" s="63">
        <v>1</v>
      </c>
      <c r="I6" s="68">
        <v>2253</v>
      </c>
      <c r="J6" s="67">
        <v>186</v>
      </c>
      <c r="K6" s="68">
        <v>3058</v>
      </c>
      <c r="L6" s="67">
        <v>255</v>
      </c>
      <c r="M6" s="68">
        <v>3462</v>
      </c>
      <c r="N6" s="67">
        <v>286</v>
      </c>
      <c r="O6" s="69">
        <f>I6+K6+M6</f>
        <v>8773</v>
      </c>
      <c r="P6" s="70">
        <f>J6+L6+N6</f>
        <v>727</v>
      </c>
      <c r="Q6" s="71">
        <f>IF(O6&lt;&gt;0,P6/G6,"")</f>
        <v>60.583333333333336</v>
      </c>
      <c r="R6" s="72">
        <f>IF(O6&lt;&gt;0,O6/P6,"")</f>
        <v>12.067400275103164</v>
      </c>
      <c r="S6" s="34">
        <f>I6+K6+M6</f>
        <v>8773</v>
      </c>
      <c r="T6" s="35">
        <f>J6+L6+N6</f>
        <v>727</v>
      </c>
      <c r="U6" s="36">
        <f>IF(S6&lt;&gt;0,S6/T6,"")</f>
        <v>12.067400275103164</v>
      </c>
    </row>
    <row r="7" spans="1:71" s="33" customFormat="1" ht="28.5" customHeight="1">
      <c r="A7" s="20" t="s">
        <v>29</v>
      </c>
      <c r="B7" s="66" t="s">
        <v>30</v>
      </c>
      <c r="C7" s="22"/>
      <c r="D7" s="65" t="s">
        <v>34</v>
      </c>
      <c r="E7" s="24" t="s">
        <v>40</v>
      </c>
      <c r="F7" s="25">
        <v>88</v>
      </c>
      <c r="G7" s="26">
        <v>1</v>
      </c>
      <c r="H7" s="26">
        <v>9</v>
      </c>
      <c r="I7" s="73">
        <v>300</v>
      </c>
      <c r="J7" s="74">
        <v>50</v>
      </c>
      <c r="K7" s="73">
        <v>312</v>
      </c>
      <c r="L7" s="74">
        <v>52</v>
      </c>
      <c r="M7" s="73">
        <v>598</v>
      </c>
      <c r="N7" s="74">
        <v>100</v>
      </c>
      <c r="O7" s="69">
        <f>I7+K7+M7</f>
        <v>1210</v>
      </c>
      <c r="P7" s="70">
        <f>J7+L7+N7</f>
        <v>202</v>
      </c>
      <c r="Q7" s="71">
        <f>IF(O7&lt;&gt;0,P7/G7,"")</f>
        <v>202</v>
      </c>
      <c r="R7" s="32">
        <f>IF(O7&lt;&gt;0,O7/P7,"")</f>
        <v>5.99009900990099</v>
      </c>
      <c r="S7" s="34">
        <v>340449.11</v>
      </c>
      <c r="T7" s="35">
        <v>40635</v>
      </c>
      <c r="U7" s="36">
        <f>IF(S7&lt;&gt;0,S7/T7,"")</f>
        <v>8.37822345268857</v>
      </c>
      <c r="V7" s="37"/>
      <c r="W7" s="37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</row>
    <row r="9" ht="15">
      <c r="A9" s="39" t="s">
        <v>61</v>
      </c>
    </row>
  </sheetData>
  <mergeCells count="11">
    <mergeCell ref="K3:L3"/>
    <mergeCell ref="M3:N3"/>
    <mergeCell ref="O3:P3"/>
    <mergeCell ref="Q3:R3"/>
    <mergeCell ref="S3:U3"/>
    <mergeCell ref="A3:A5"/>
    <mergeCell ref="B3:B5"/>
    <mergeCell ref="C3:C5"/>
    <mergeCell ref="E3:E5"/>
    <mergeCell ref="D3:D4"/>
    <mergeCell ref="I3:J3"/>
  </mergeCells>
  <printOptions/>
  <pageMargins left="0.7519685039370079" right="0.7519685039370079" top="1" bottom="1" header="0.5" footer="0.5"/>
  <pageSetup orientation="landscape" paperSize="9" scale="5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BH8"/>
  <sheetViews>
    <sheetView workbookViewId="0" topLeftCell="A1">
      <selection activeCell="A1" sqref="A1:IV65536"/>
    </sheetView>
  </sheetViews>
  <sheetFormatPr defaultColWidth="4.140625" defaultRowHeight="30.75" customHeight="1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11.7109375" style="1" customWidth="1"/>
    <col min="10" max="11" width="7.28125" style="1" customWidth="1"/>
    <col min="12" max="12" width="11.7109375" style="1" customWidth="1"/>
    <col min="13" max="14" width="7.28125" style="1" customWidth="1"/>
    <col min="15" max="16384" width="4.140625" style="1" customWidth="1"/>
  </cols>
  <sheetData>
    <row r="2" spans="1:18" s="16" customFormat="1" ht="30.75" customHeight="1">
      <c r="A2" s="16" t="s">
        <v>4</v>
      </c>
      <c r="O2" s="17"/>
      <c r="P2" s="17"/>
      <c r="Q2" s="17"/>
      <c r="R2" s="17"/>
    </row>
    <row r="3" spans="1:18" s="5" customFormat="1" ht="30.75" customHeight="1">
      <c r="A3" s="3"/>
      <c r="B3" s="3"/>
      <c r="C3" s="3"/>
      <c r="D3" s="4" t="s">
        <v>13</v>
      </c>
      <c r="E3" s="3"/>
      <c r="F3" s="3" t="s">
        <v>16</v>
      </c>
      <c r="G3" s="3" t="s">
        <v>16</v>
      </c>
      <c r="H3" s="3" t="s">
        <v>18</v>
      </c>
      <c r="I3" s="83" t="s">
        <v>37</v>
      </c>
      <c r="J3" s="84"/>
      <c r="K3" s="85"/>
      <c r="L3" s="100" t="s">
        <v>44</v>
      </c>
      <c r="M3" s="101"/>
      <c r="N3" s="102"/>
      <c r="O3" s="18"/>
      <c r="P3" s="18"/>
      <c r="Q3" s="18"/>
      <c r="R3" s="18"/>
    </row>
    <row r="4" spans="1:18" s="5" customFormat="1" ht="30.75" customHeight="1">
      <c r="A4" s="6"/>
      <c r="B4" s="6"/>
      <c r="C4" s="6"/>
      <c r="D4" s="4" t="s">
        <v>14</v>
      </c>
      <c r="E4" s="59"/>
      <c r="F4" s="3" t="s">
        <v>15</v>
      </c>
      <c r="G4" s="3" t="s">
        <v>17</v>
      </c>
      <c r="H4" s="3" t="s">
        <v>13</v>
      </c>
      <c r="I4" s="14" t="s">
        <v>11</v>
      </c>
      <c r="J4" s="15" t="s">
        <v>10</v>
      </c>
      <c r="K4" s="15" t="s">
        <v>10</v>
      </c>
      <c r="L4" s="75" t="s">
        <v>11</v>
      </c>
      <c r="M4" s="76" t="s">
        <v>10</v>
      </c>
      <c r="N4" s="76" t="s">
        <v>10</v>
      </c>
      <c r="O4" s="18"/>
      <c r="P4" s="18"/>
      <c r="Q4" s="18"/>
      <c r="R4" s="18"/>
    </row>
    <row r="5" spans="1:18" s="12" customFormat="1" ht="30.75" customHeight="1">
      <c r="A5" s="10" t="s">
        <v>33</v>
      </c>
      <c r="B5" s="11" t="s">
        <v>28</v>
      </c>
      <c r="C5" s="11" t="s">
        <v>27</v>
      </c>
      <c r="D5" s="4" t="s">
        <v>19</v>
      </c>
      <c r="E5" s="3" t="s">
        <v>20</v>
      </c>
      <c r="F5" s="3" t="s">
        <v>21</v>
      </c>
      <c r="G5" s="3" t="s">
        <v>21</v>
      </c>
      <c r="H5" s="3" t="s">
        <v>22</v>
      </c>
      <c r="I5" s="14" t="s">
        <v>35</v>
      </c>
      <c r="J5" s="15" t="s">
        <v>31</v>
      </c>
      <c r="K5" s="15" t="s">
        <v>31</v>
      </c>
      <c r="L5" s="75" t="s">
        <v>35</v>
      </c>
      <c r="M5" s="76" t="s">
        <v>31</v>
      </c>
      <c r="N5" s="76" t="s">
        <v>31</v>
      </c>
      <c r="O5" s="19"/>
      <c r="P5" s="19"/>
      <c r="Q5" s="19"/>
      <c r="R5" s="19"/>
    </row>
    <row r="6" spans="1:60" s="33" customFormat="1" ht="30.75" customHeight="1">
      <c r="A6" s="20" t="s">
        <v>29</v>
      </c>
      <c r="B6" s="53" t="s">
        <v>30</v>
      </c>
      <c r="C6" s="22"/>
      <c r="D6" s="23" t="s">
        <v>34</v>
      </c>
      <c r="E6" s="24" t="s">
        <v>40</v>
      </c>
      <c r="F6" s="25">
        <v>88</v>
      </c>
      <c r="G6" s="26">
        <v>2</v>
      </c>
      <c r="H6" s="26">
        <v>9</v>
      </c>
      <c r="I6" s="34">
        <v>1291</v>
      </c>
      <c r="J6" s="35">
        <v>217</v>
      </c>
      <c r="K6" s="36">
        <f>IF(I6&lt;&gt;0,I6/J6,"")</f>
        <v>5.949308755760368</v>
      </c>
      <c r="L6" s="77">
        <v>340530.11</v>
      </c>
      <c r="M6" s="78">
        <v>40650</v>
      </c>
      <c r="N6" s="79">
        <f>L6/M6</f>
        <v>8.377124477244772</v>
      </c>
      <c r="O6" s="37"/>
      <c r="P6" s="37"/>
      <c r="Q6" s="37"/>
      <c r="R6" s="37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60" s="33" customFormat="1" ht="30.75" customHeight="1">
      <c r="A7" s="20" t="s">
        <v>0</v>
      </c>
      <c r="B7" s="53" t="s">
        <v>63</v>
      </c>
      <c r="C7" s="22"/>
      <c r="D7" s="23" t="s">
        <v>1</v>
      </c>
      <c r="E7" s="24" t="s">
        <v>40</v>
      </c>
      <c r="F7" s="25">
        <v>12</v>
      </c>
      <c r="G7" s="26">
        <v>12</v>
      </c>
      <c r="H7" s="26">
        <v>1</v>
      </c>
      <c r="I7" s="34">
        <v>14891.28</v>
      </c>
      <c r="J7" s="35">
        <v>1466</v>
      </c>
      <c r="K7" s="36">
        <f>IF(I7&lt;&gt;0,I7/J7,"")</f>
        <v>10.157762619372443</v>
      </c>
      <c r="L7" s="77">
        <v>14891.28</v>
      </c>
      <c r="M7" s="78">
        <v>1466</v>
      </c>
      <c r="N7" s="80">
        <f>L7/M7</f>
        <v>10.157762619372443</v>
      </c>
      <c r="O7" s="37"/>
      <c r="P7" s="37"/>
      <c r="Q7" s="37"/>
      <c r="R7" s="37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</row>
    <row r="8" ht="30.75" customHeight="1">
      <c r="A8" s="13" t="s">
        <v>54</v>
      </c>
    </row>
    <row r="12" ht="46.5" customHeight="1"/>
  </sheetData>
  <mergeCells count="2">
    <mergeCell ref="I3:K3"/>
    <mergeCell ref="L3:N3"/>
  </mergeCells>
  <printOptions/>
  <pageMargins left="0.7519685039370079" right="0.7519685039370079" top="1" bottom="1" header="0.5" footer="0.5"/>
  <pageSetup orientation="landscape" paperSize="9" scale="6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BS8"/>
  <sheetViews>
    <sheetView workbookViewId="0" topLeftCell="A1">
      <selection activeCell="B6" sqref="B6"/>
    </sheetView>
  </sheetViews>
  <sheetFormatPr defaultColWidth="4.140625" defaultRowHeight="39" customHeight="1"/>
  <cols>
    <col min="1" max="1" width="29.28125" style="1" customWidth="1"/>
    <col min="2" max="2" width="15.421875" style="1" customWidth="1"/>
    <col min="3" max="3" width="9.710937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9.421875" style="1" customWidth="1"/>
    <col min="10" max="10" width="7.28125" style="1" customWidth="1"/>
    <col min="11" max="11" width="10.7109375" style="1" customWidth="1"/>
    <col min="12" max="12" width="7.28125" style="1" customWidth="1"/>
    <col min="13" max="13" width="10.7109375" style="1" customWidth="1"/>
    <col min="14" max="14" width="7.28125" style="1" customWidth="1"/>
    <col min="15" max="15" width="11.7109375" style="1" customWidth="1"/>
    <col min="16" max="18" width="7.28125" style="1" customWidth="1"/>
    <col min="19" max="19" width="11.7109375" style="1" customWidth="1"/>
    <col min="20" max="21" width="7.28125" style="1" customWidth="1"/>
    <col min="22" max="16384" width="4.140625" style="1" customWidth="1"/>
  </cols>
  <sheetData>
    <row r="2" spans="1:23" s="16" customFormat="1" ht="19.5">
      <c r="A2" s="16" t="s">
        <v>3</v>
      </c>
      <c r="V2" s="17"/>
      <c r="W2" s="17"/>
    </row>
    <row r="3" spans="1:23" s="5" customFormat="1" ht="13.5">
      <c r="A3" s="91" t="s">
        <v>65</v>
      </c>
      <c r="B3" s="94" t="s">
        <v>28</v>
      </c>
      <c r="C3" s="103" t="s">
        <v>27</v>
      </c>
      <c r="D3" s="98" t="s">
        <v>5</v>
      </c>
      <c r="E3" s="97" t="s">
        <v>20</v>
      </c>
      <c r="F3" s="3" t="s">
        <v>16</v>
      </c>
      <c r="G3" s="3" t="s">
        <v>16</v>
      </c>
      <c r="H3" s="3" t="s">
        <v>18</v>
      </c>
      <c r="I3" s="82" t="s">
        <v>7</v>
      </c>
      <c r="J3" s="82"/>
      <c r="K3" s="82" t="s">
        <v>8</v>
      </c>
      <c r="L3" s="82"/>
      <c r="M3" s="82" t="s">
        <v>9</v>
      </c>
      <c r="N3" s="82"/>
      <c r="O3" s="82" t="s">
        <v>12</v>
      </c>
      <c r="P3" s="82"/>
      <c r="Q3" s="82" t="s">
        <v>23</v>
      </c>
      <c r="R3" s="82"/>
      <c r="S3" s="83" t="s">
        <v>44</v>
      </c>
      <c r="T3" s="84"/>
      <c r="U3" s="85"/>
      <c r="V3" s="18"/>
      <c r="W3" s="18"/>
    </row>
    <row r="4" spans="1:23" s="5" customFormat="1" ht="27.75">
      <c r="A4" s="92"/>
      <c r="B4" s="95"/>
      <c r="C4" s="104"/>
      <c r="D4" s="99"/>
      <c r="E4" s="95"/>
      <c r="F4" s="3" t="s">
        <v>15</v>
      </c>
      <c r="G4" s="3" t="s">
        <v>17</v>
      </c>
      <c r="H4" s="3" t="s">
        <v>13</v>
      </c>
      <c r="I4" s="8" t="s">
        <v>11</v>
      </c>
      <c r="J4" s="9" t="s">
        <v>10</v>
      </c>
      <c r="K4" s="8" t="s">
        <v>11</v>
      </c>
      <c r="L4" s="9" t="s">
        <v>10</v>
      </c>
      <c r="M4" s="8" t="s">
        <v>11</v>
      </c>
      <c r="N4" s="9" t="s">
        <v>10</v>
      </c>
      <c r="O4" s="8" t="s">
        <v>11</v>
      </c>
      <c r="P4" s="9" t="s">
        <v>10</v>
      </c>
      <c r="Q4" s="9" t="s">
        <v>26</v>
      </c>
      <c r="R4" s="8" t="s">
        <v>24</v>
      </c>
      <c r="S4" s="14" t="s">
        <v>11</v>
      </c>
      <c r="T4" s="15" t="s">
        <v>10</v>
      </c>
      <c r="U4" s="15" t="s">
        <v>10</v>
      </c>
      <c r="V4" s="18"/>
      <c r="W4" s="18"/>
    </row>
    <row r="5" spans="1:23" s="12" customFormat="1" ht="27.75">
      <c r="A5" s="93"/>
      <c r="B5" s="96"/>
      <c r="C5" s="105"/>
      <c r="D5" s="4" t="s">
        <v>19</v>
      </c>
      <c r="E5" s="96"/>
      <c r="F5" s="3" t="s">
        <v>21</v>
      </c>
      <c r="G5" s="3" t="s">
        <v>21</v>
      </c>
      <c r="H5" s="3" t="s">
        <v>22</v>
      </c>
      <c r="I5" s="8" t="s">
        <v>25</v>
      </c>
      <c r="J5" s="9" t="s">
        <v>31</v>
      </c>
      <c r="K5" s="8" t="s">
        <v>25</v>
      </c>
      <c r="L5" s="9" t="s">
        <v>31</v>
      </c>
      <c r="M5" s="8" t="s">
        <v>25</v>
      </c>
      <c r="N5" s="9" t="s">
        <v>31</v>
      </c>
      <c r="O5" s="8" t="s">
        <v>35</v>
      </c>
      <c r="P5" s="9" t="s">
        <v>31</v>
      </c>
      <c r="Q5" s="9" t="s">
        <v>31</v>
      </c>
      <c r="R5" s="8" t="s">
        <v>32</v>
      </c>
      <c r="S5" s="14" t="s">
        <v>35</v>
      </c>
      <c r="T5" s="15" t="s">
        <v>31</v>
      </c>
      <c r="U5" s="15" t="s">
        <v>31</v>
      </c>
      <c r="V5" s="19"/>
      <c r="W5" s="19"/>
    </row>
    <row r="6" spans="1:71" s="33" customFormat="1" ht="33" customHeight="1">
      <c r="A6" s="20" t="s">
        <v>29</v>
      </c>
      <c r="B6" s="66" t="s">
        <v>30</v>
      </c>
      <c r="C6" s="22"/>
      <c r="D6" s="65" t="s">
        <v>34</v>
      </c>
      <c r="E6" s="24" t="s">
        <v>40</v>
      </c>
      <c r="F6" s="25">
        <v>88</v>
      </c>
      <c r="G6" s="26">
        <v>1</v>
      </c>
      <c r="H6" s="26">
        <v>11</v>
      </c>
      <c r="I6" s="73">
        <v>76</v>
      </c>
      <c r="J6" s="74">
        <v>14</v>
      </c>
      <c r="K6" s="73">
        <v>87</v>
      </c>
      <c r="L6" s="74">
        <v>15</v>
      </c>
      <c r="M6" s="73">
        <v>56</v>
      </c>
      <c r="N6" s="74">
        <v>10</v>
      </c>
      <c r="O6" s="69">
        <f>I6+K6+M6</f>
        <v>219</v>
      </c>
      <c r="P6" s="70">
        <f>J6+L6+N6</f>
        <v>39</v>
      </c>
      <c r="Q6" s="71">
        <f>IF(O6&lt;&gt;0,P6/G6,"")</f>
        <v>39</v>
      </c>
      <c r="R6" s="32">
        <f>IF(O6&lt;&gt;0,O6/P6,"")</f>
        <v>5.615384615384615</v>
      </c>
      <c r="S6" s="34">
        <v>340749.11</v>
      </c>
      <c r="T6" s="35">
        <v>40689</v>
      </c>
      <c r="U6" s="36">
        <f>IF(S6&lt;&gt;0,S6/T6,"")</f>
        <v>8.374477377178106</v>
      </c>
      <c r="V6" s="37"/>
      <c r="W6" s="37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</row>
    <row r="8" ht="15">
      <c r="A8" s="39" t="s">
        <v>61</v>
      </c>
    </row>
  </sheetData>
  <mergeCells count="11">
    <mergeCell ref="I3:J3"/>
    <mergeCell ref="K3:L3"/>
    <mergeCell ref="M3:N3"/>
    <mergeCell ref="O3:P3"/>
    <mergeCell ref="Q3:R3"/>
    <mergeCell ref="S3:U3"/>
    <mergeCell ref="A3:A5"/>
    <mergeCell ref="B3:B5"/>
    <mergeCell ref="C3:C5"/>
    <mergeCell ref="D3:D4"/>
    <mergeCell ref="E3:E5"/>
  </mergeCells>
  <printOptions/>
  <pageMargins left="0.7519685039370079" right="0.7519685039370079" top="1" bottom="1" header="0.5" footer="0.5"/>
  <pageSetup orientation="landscape" paperSize="9" scale="6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BH8"/>
  <sheetViews>
    <sheetView tabSelected="1" workbookViewId="0" topLeftCell="A1">
      <selection activeCell="D9" sqref="D9"/>
    </sheetView>
  </sheetViews>
  <sheetFormatPr defaultColWidth="4.140625" defaultRowHeight="22.5" customHeight="1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11.7109375" style="1" customWidth="1"/>
    <col min="10" max="11" width="7.28125" style="1" customWidth="1"/>
    <col min="12" max="12" width="11.7109375" style="1" customWidth="1"/>
    <col min="13" max="14" width="7.28125" style="1" customWidth="1"/>
    <col min="15" max="16384" width="4.140625" style="1" customWidth="1"/>
  </cols>
  <sheetData>
    <row r="2" spans="1:18" s="16" customFormat="1" ht="22.5" customHeight="1">
      <c r="A2" s="16" t="s">
        <v>2</v>
      </c>
      <c r="O2" s="17"/>
      <c r="P2" s="17"/>
      <c r="Q2" s="17"/>
      <c r="R2" s="17"/>
    </row>
    <row r="3" spans="1:18" s="5" customFormat="1" ht="22.5" customHeight="1">
      <c r="A3" s="3"/>
      <c r="B3" s="3"/>
      <c r="C3" s="3"/>
      <c r="D3" s="4" t="s">
        <v>13</v>
      </c>
      <c r="E3" s="3"/>
      <c r="F3" s="3" t="s">
        <v>16</v>
      </c>
      <c r="G3" s="3" t="s">
        <v>16</v>
      </c>
      <c r="H3" s="3" t="s">
        <v>18</v>
      </c>
      <c r="I3" s="83" t="s">
        <v>37</v>
      </c>
      <c r="J3" s="84"/>
      <c r="K3" s="85"/>
      <c r="L3" s="100" t="s">
        <v>44</v>
      </c>
      <c r="M3" s="101"/>
      <c r="N3" s="102"/>
      <c r="O3" s="18"/>
      <c r="P3" s="18"/>
      <c r="Q3" s="18"/>
      <c r="R3" s="18"/>
    </row>
    <row r="4" spans="1:18" s="5" customFormat="1" ht="22.5" customHeight="1">
      <c r="A4" s="6"/>
      <c r="B4" s="6"/>
      <c r="C4" s="6"/>
      <c r="D4" s="4" t="s">
        <v>14</v>
      </c>
      <c r="E4" s="81"/>
      <c r="F4" s="3" t="s">
        <v>15</v>
      </c>
      <c r="G4" s="3" t="s">
        <v>17</v>
      </c>
      <c r="H4" s="3" t="s">
        <v>13</v>
      </c>
      <c r="I4" s="14" t="s">
        <v>11</v>
      </c>
      <c r="J4" s="15" t="s">
        <v>10</v>
      </c>
      <c r="K4" s="15" t="s">
        <v>10</v>
      </c>
      <c r="L4" s="75" t="s">
        <v>11</v>
      </c>
      <c r="M4" s="76" t="s">
        <v>10</v>
      </c>
      <c r="N4" s="76" t="s">
        <v>10</v>
      </c>
      <c r="O4" s="18"/>
      <c r="P4" s="18"/>
      <c r="Q4" s="18"/>
      <c r="R4" s="18"/>
    </row>
    <row r="5" spans="1:18" s="12" customFormat="1" ht="27.75" customHeight="1">
      <c r="A5" s="10" t="s">
        <v>33</v>
      </c>
      <c r="B5" s="11" t="s">
        <v>28</v>
      </c>
      <c r="C5" s="11" t="s">
        <v>27</v>
      </c>
      <c r="D5" s="4" t="s">
        <v>19</v>
      </c>
      <c r="E5" s="3" t="s">
        <v>20</v>
      </c>
      <c r="F5" s="3" t="s">
        <v>21</v>
      </c>
      <c r="G5" s="3" t="s">
        <v>21</v>
      </c>
      <c r="H5" s="3" t="s">
        <v>22</v>
      </c>
      <c r="I5" s="14" t="s">
        <v>35</v>
      </c>
      <c r="J5" s="15" t="s">
        <v>31</v>
      </c>
      <c r="K5" s="15" t="s">
        <v>31</v>
      </c>
      <c r="L5" s="75" t="s">
        <v>35</v>
      </c>
      <c r="M5" s="76" t="s">
        <v>31</v>
      </c>
      <c r="N5" s="76" t="s">
        <v>31</v>
      </c>
      <c r="O5" s="19"/>
      <c r="P5" s="19"/>
      <c r="Q5" s="19"/>
      <c r="R5" s="19"/>
    </row>
    <row r="6" spans="1:60" s="33" customFormat="1" ht="22.5" customHeight="1">
      <c r="A6" s="20" t="s">
        <v>29</v>
      </c>
      <c r="B6" s="53" t="s">
        <v>30</v>
      </c>
      <c r="C6" s="22"/>
      <c r="D6" s="23" t="s">
        <v>34</v>
      </c>
      <c r="E6" s="24" t="s">
        <v>40</v>
      </c>
      <c r="F6" s="25">
        <v>88</v>
      </c>
      <c r="G6" s="26">
        <v>1</v>
      </c>
      <c r="H6" s="26">
        <v>11</v>
      </c>
      <c r="I6" s="34">
        <v>271</v>
      </c>
      <c r="J6" s="35">
        <v>49</v>
      </c>
      <c r="K6" s="36">
        <f>IF(I6&lt;&gt;0,I6/J6,"")</f>
        <v>5.530612244897959</v>
      </c>
      <c r="L6" s="77">
        <v>340801.11</v>
      </c>
      <c r="M6" s="78">
        <v>40699</v>
      </c>
      <c r="N6" s="79">
        <f>L6/M6</f>
        <v>8.373697388142215</v>
      </c>
      <c r="O6" s="37"/>
      <c r="P6" s="37"/>
      <c r="Q6" s="37"/>
      <c r="R6" s="37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60" s="33" customFormat="1" ht="22.5" customHeight="1">
      <c r="A7" s="20"/>
      <c r="B7" s="53"/>
      <c r="C7" s="22"/>
      <c r="D7" s="23"/>
      <c r="E7" s="24"/>
      <c r="F7" s="25"/>
      <c r="G7" s="26"/>
      <c r="H7" s="26"/>
      <c r="I7" s="34"/>
      <c r="J7" s="35"/>
      <c r="K7" s="36"/>
      <c r="L7" s="77"/>
      <c r="M7" s="78"/>
      <c r="N7" s="80"/>
      <c r="O7" s="37"/>
      <c r="P7" s="37"/>
      <c r="Q7" s="37"/>
      <c r="R7" s="37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</row>
    <row r="8" ht="22.5" customHeight="1">
      <c r="A8" s="13"/>
    </row>
  </sheetData>
  <mergeCells count="2">
    <mergeCell ref="I3:K3"/>
    <mergeCell ref="L3:N3"/>
  </mergeCells>
  <printOptions/>
  <pageMargins left="0.7519685039370079" right="0.7519685039370079" top="1" bottom="1" header="0.5" footer="0.5"/>
  <pageSetup orientation="landscape" paperSize="9" scale="7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Q10"/>
  <sheetViews>
    <sheetView workbookViewId="0" topLeftCell="I1">
      <selection activeCell="S1" sqref="S1:U65536"/>
    </sheetView>
  </sheetViews>
  <sheetFormatPr defaultColWidth="4.140625" defaultRowHeight="36" customHeight="1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9.421875" style="1" customWidth="1"/>
    <col min="10" max="10" width="7.28125" style="1" customWidth="1"/>
    <col min="11" max="11" width="10.7109375" style="1" customWidth="1"/>
    <col min="12" max="12" width="7.28125" style="1" customWidth="1"/>
    <col min="13" max="13" width="10.7109375" style="1" customWidth="1"/>
    <col min="14" max="14" width="7.28125" style="1" customWidth="1"/>
    <col min="15" max="15" width="11.7109375" style="1" customWidth="1"/>
    <col min="16" max="18" width="7.28125" style="1" customWidth="1"/>
    <col min="19" max="19" width="11.7109375" style="1" customWidth="1"/>
    <col min="20" max="21" width="7.28125" style="1" customWidth="1"/>
    <col min="22" max="16384" width="4.140625" style="1" customWidth="1"/>
  </cols>
  <sheetData>
    <row r="2" spans="1:31" s="16" customFormat="1" ht="36" customHeight="1">
      <c r="A2" s="16" t="s">
        <v>39</v>
      </c>
      <c r="V2" s="17"/>
      <c r="W2" s="17"/>
      <c r="X2" s="17"/>
      <c r="Y2" s="17"/>
      <c r="Z2" s="17"/>
      <c r="AA2" s="17"/>
      <c r="AB2" s="17"/>
      <c r="AC2" s="17"/>
      <c r="AD2" s="17"/>
      <c r="AE2" s="17"/>
    </row>
    <row r="3" spans="1:31" s="5" customFormat="1" ht="36" customHeight="1">
      <c r="A3" s="3"/>
      <c r="B3" s="3"/>
      <c r="C3" s="3"/>
      <c r="D3" s="4" t="s">
        <v>13</v>
      </c>
      <c r="E3" s="3"/>
      <c r="F3" s="3" t="s">
        <v>16</v>
      </c>
      <c r="G3" s="3" t="s">
        <v>16</v>
      </c>
      <c r="H3" s="3" t="s">
        <v>18</v>
      </c>
      <c r="I3" s="82" t="s">
        <v>7</v>
      </c>
      <c r="J3" s="82"/>
      <c r="K3" s="82" t="s">
        <v>8</v>
      </c>
      <c r="L3" s="82"/>
      <c r="M3" s="82" t="s">
        <v>9</v>
      </c>
      <c r="N3" s="82"/>
      <c r="O3" s="82" t="s">
        <v>12</v>
      </c>
      <c r="P3" s="82"/>
      <c r="Q3" s="82" t="s">
        <v>23</v>
      </c>
      <c r="R3" s="82"/>
      <c r="S3" s="83" t="s">
        <v>37</v>
      </c>
      <c r="T3" s="84"/>
      <c r="U3" s="85"/>
      <c r="V3" s="18"/>
      <c r="W3" s="18"/>
      <c r="X3" s="18"/>
      <c r="Y3" s="18"/>
      <c r="Z3" s="18"/>
      <c r="AA3" s="18"/>
      <c r="AB3" s="18"/>
      <c r="AC3" s="18"/>
      <c r="AD3" s="18"/>
      <c r="AE3" s="18"/>
    </row>
    <row r="4" spans="1:31" s="5" customFormat="1" ht="36" customHeight="1">
      <c r="A4" s="6"/>
      <c r="B4" s="6"/>
      <c r="C4" s="6"/>
      <c r="D4" s="4" t="s">
        <v>14</v>
      </c>
      <c r="E4" s="7"/>
      <c r="F4" s="3" t="s">
        <v>15</v>
      </c>
      <c r="G4" s="3" t="s">
        <v>17</v>
      </c>
      <c r="H4" s="3" t="s">
        <v>13</v>
      </c>
      <c r="I4" s="8" t="s">
        <v>11</v>
      </c>
      <c r="J4" s="9" t="s">
        <v>10</v>
      </c>
      <c r="K4" s="8" t="s">
        <v>11</v>
      </c>
      <c r="L4" s="9" t="s">
        <v>10</v>
      </c>
      <c r="M4" s="8" t="s">
        <v>11</v>
      </c>
      <c r="N4" s="9" t="s">
        <v>10</v>
      </c>
      <c r="O4" s="8" t="s">
        <v>11</v>
      </c>
      <c r="P4" s="9" t="s">
        <v>10</v>
      </c>
      <c r="Q4" s="9" t="s">
        <v>26</v>
      </c>
      <c r="R4" s="8" t="s">
        <v>24</v>
      </c>
      <c r="S4" s="14" t="s">
        <v>11</v>
      </c>
      <c r="T4" s="15" t="s">
        <v>10</v>
      </c>
      <c r="U4" s="15" t="s">
        <v>10</v>
      </c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s="12" customFormat="1" ht="36" customHeight="1">
      <c r="A5" s="10" t="s">
        <v>33</v>
      </c>
      <c r="B5" s="11" t="s">
        <v>28</v>
      </c>
      <c r="C5" s="11" t="s">
        <v>27</v>
      </c>
      <c r="D5" s="4" t="s">
        <v>19</v>
      </c>
      <c r="E5" s="3" t="s">
        <v>20</v>
      </c>
      <c r="F5" s="3" t="s">
        <v>21</v>
      </c>
      <c r="G5" s="3" t="s">
        <v>21</v>
      </c>
      <c r="H5" s="3" t="s">
        <v>22</v>
      </c>
      <c r="I5" s="8" t="s">
        <v>25</v>
      </c>
      <c r="J5" s="9" t="s">
        <v>31</v>
      </c>
      <c r="K5" s="8" t="s">
        <v>25</v>
      </c>
      <c r="L5" s="9" t="s">
        <v>31</v>
      </c>
      <c r="M5" s="8" t="s">
        <v>25</v>
      </c>
      <c r="N5" s="9" t="s">
        <v>31</v>
      </c>
      <c r="O5" s="8" t="s">
        <v>35</v>
      </c>
      <c r="P5" s="9" t="s">
        <v>31</v>
      </c>
      <c r="Q5" s="9" t="s">
        <v>31</v>
      </c>
      <c r="R5" s="8" t="s">
        <v>32</v>
      </c>
      <c r="S5" s="14" t="s">
        <v>35</v>
      </c>
      <c r="T5" s="15" t="s">
        <v>31</v>
      </c>
      <c r="U5" s="15" t="s">
        <v>31</v>
      </c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69" s="33" customFormat="1" ht="36" customHeight="1">
      <c r="A6" s="20" t="s">
        <v>29</v>
      </c>
      <c r="B6" s="21" t="s">
        <v>30</v>
      </c>
      <c r="C6" s="22"/>
      <c r="D6" s="23" t="s">
        <v>34</v>
      </c>
      <c r="E6" s="24" t="s">
        <v>40</v>
      </c>
      <c r="F6" s="25">
        <v>88</v>
      </c>
      <c r="G6" s="26">
        <v>88</v>
      </c>
      <c r="H6" s="26">
        <v>1</v>
      </c>
      <c r="I6" s="27">
        <v>18439</v>
      </c>
      <c r="J6" s="28">
        <v>2110</v>
      </c>
      <c r="K6" s="27">
        <v>37889.5</v>
      </c>
      <c r="L6" s="28">
        <v>4177</v>
      </c>
      <c r="M6" s="27">
        <v>42995</v>
      </c>
      <c r="N6" s="28">
        <v>4657</v>
      </c>
      <c r="O6" s="29">
        <f>SUM(I6+K6+M6)</f>
        <v>99323.5</v>
      </c>
      <c r="P6" s="30">
        <f>J6+L6+N6</f>
        <v>10944</v>
      </c>
      <c r="Q6" s="31">
        <f>IF(O6&lt;&gt;0,P6/G6,"")</f>
        <v>124.36363636363636</v>
      </c>
      <c r="R6" s="32">
        <f>IF(O6&lt;&gt;0,O6/P6,"")</f>
        <v>9.075612207602338</v>
      </c>
      <c r="S6" s="34">
        <v>206357.37</v>
      </c>
      <c r="T6" s="35">
        <v>24026</v>
      </c>
      <c r="U6" s="36">
        <f>IF(S6&lt;&gt;0,S6/T6,"")</f>
        <v>8.58891908765504</v>
      </c>
      <c r="V6" s="37"/>
      <c r="W6" s="37"/>
      <c r="X6" s="37"/>
      <c r="Y6" s="37"/>
      <c r="Z6" s="37"/>
      <c r="AA6" s="37"/>
      <c r="AB6" s="37"/>
      <c r="AC6" s="37"/>
      <c r="AD6" s="37"/>
      <c r="AE6" s="37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</row>
    <row r="7" spans="1:21" ht="36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10" ht="36" customHeight="1">
      <c r="A10" s="13" t="s">
        <v>36</v>
      </c>
    </row>
  </sheetData>
  <mergeCells count="6">
    <mergeCell ref="I3:J3"/>
    <mergeCell ref="K3:L3"/>
    <mergeCell ref="M3:N3"/>
    <mergeCell ref="O3:P3"/>
    <mergeCell ref="Q3:R3"/>
    <mergeCell ref="S3:U3"/>
  </mergeCells>
  <printOptions/>
  <pageMargins left="0.43333333333333335" right="0.7519685039370079" top="1" bottom="1" header="0.5" footer="0.5"/>
  <pageSetup orientation="landscape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2:BV11"/>
  <sheetViews>
    <sheetView workbookViewId="0" topLeftCell="A1">
      <selection activeCell="S6" sqref="S6"/>
    </sheetView>
  </sheetViews>
  <sheetFormatPr defaultColWidth="4.140625" defaultRowHeight="12.75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9.421875" style="1" customWidth="1"/>
    <col min="10" max="10" width="7.28125" style="1" customWidth="1"/>
    <col min="11" max="11" width="10.7109375" style="1" customWidth="1"/>
    <col min="12" max="12" width="7.28125" style="1" customWidth="1"/>
    <col min="13" max="13" width="10.7109375" style="1" customWidth="1"/>
    <col min="14" max="14" width="7.28125" style="1" customWidth="1"/>
    <col min="15" max="15" width="11.7109375" style="1" customWidth="1"/>
    <col min="16" max="18" width="7.28125" style="1" customWidth="1"/>
    <col min="19" max="16384" width="4.140625" style="1" customWidth="1"/>
  </cols>
  <sheetData>
    <row r="2" s="16" customFormat="1" ht="19.5">
      <c r="A2" s="16" t="s">
        <v>41</v>
      </c>
    </row>
    <row r="3" spans="1:18" s="5" customFormat="1" ht="13.5">
      <c r="A3" s="3"/>
      <c r="B3" s="3"/>
      <c r="C3" s="3"/>
      <c r="D3" s="4" t="s">
        <v>13</v>
      </c>
      <c r="E3" s="3"/>
      <c r="F3" s="3" t="s">
        <v>16</v>
      </c>
      <c r="G3" s="3" t="s">
        <v>16</v>
      </c>
      <c r="H3" s="3" t="s">
        <v>18</v>
      </c>
      <c r="I3" s="82" t="s">
        <v>7</v>
      </c>
      <c r="J3" s="82"/>
      <c r="K3" s="82" t="s">
        <v>8</v>
      </c>
      <c r="L3" s="82"/>
      <c r="M3" s="82" t="s">
        <v>9</v>
      </c>
      <c r="N3" s="82"/>
      <c r="O3" s="82" t="s">
        <v>12</v>
      </c>
      <c r="P3" s="82"/>
      <c r="Q3" s="82" t="s">
        <v>23</v>
      </c>
      <c r="R3" s="82"/>
    </row>
    <row r="4" spans="1:18" s="5" customFormat="1" ht="27.75">
      <c r="A4" s="6"/>
      <c r="B4" s="6"/>
      <c r="C4" s="6"/>
      <c r="D4" s="4" t="s">
        <v>14</v>
      </c>
      <c r="E4" s="38"/>
      <c r="F4" s="3" t="s">
        <v>15</v>
      </c>
      <c r="G4" s="3" t="s">
        <v>17</v>
      </c>
      <c r="H4" s="3" t="s">
        <v>13</v>
      </c>
      <c r="I4" s="8" t="s">
        <v>11</v>
      </c>
      <c r="J4" s="9" t="s">
        <v>10</v>
      </c>
      <c r="K4" s="8" t="s">
        <v>11</v>
      </c>
      <c r="L4" s="9" t="s">
        <v>10</v>
      </c>
      <c r="M4" s="8" t="s">
        <v>11</v>
      </c>
      <c r="N4" s="9" t="s">
        <v>10</v>
      </c>
      <c r="O4" s="8" t="s">
        <v>11</v>
      </c>
      <c r="P4" s="9" t="s">
        <v>10</v>
      </c>
      <c r="Q4" s="9" t="s">
        <v>26</v>
      </c>
      <c r="R4" s="8" t="s">
        <v>24</v>
      </c>
    </row>
    <row r="5" spans="1:18" s="12" customFormat="1" ht="27.75">
      <c r="A5" s="10" t="s">
        <v>33</v>
      </c>
      <c r="B5" s="11" t="s">
        <v>28</v>
      </c>
      <c r="C5" s="11" t="s">
        <v>27</v>
      </c>
      <c r="D5" s="4" t="s">
        <v>19</v>
      </c>
      <c r="E5" s="3" t="s">
        <v>20</v>
      </c>
      <c r="F5" s="3" t="s">
        <v>21</v>
      </c>
      <c r="G5" s="3" t="s">
        <v>21</v>
      </c>
      <c r="H5" s="3" t="s">
        <v>22</v>
      </c>
      <c r="I5" s="8" t="s">
        <v>25</v>
      </c>
      <c r="J5" s="9" t="s">
        <v>31</v>
      </c>
      <c r="K5" s="8" t="s">
        <v>25</v>
      </c>
      <c r="L5" s="9" t="s">
        <v>31</v>
      </c>
      <c r="M5" s="8" t="s">
        <v>25</v>
      </c>
      <c r="N5" s="9" t="s">
        <v>31</v>
      </c>
      <c r="O5" s="8" t="s">
        <v>35</v>
      </c>
      <c r="P5" s="9" t="s">
        <v>31</v>
      </c>
      <c r="Q5" s="9" t="s">
        <v>31</v>
      </c>
      <c r="R5" s="8" t="s">
        <v>32</v>
      </c>
    </row>
    <row r="6" spans="1:74" s="33" customFormat="1" ht="15">
      <c r="A6" s="20" t="s">
        <v>29</v>
      </c>
      <c r="B6" s="21" t="s">
        <v>30</v>
      </c>
      <c r="C6" s="22"/>
      <c r="D6" s="23" t="s">
        <v>34</v>
      </c>
      <c r="E6" s="24" t="s">
        <v>40</v>
      </c>
      <c r="F6" s="25">
        <v>88</v>
      </c>
      <c r="G6" s="26">
        <v>77</v>
      </c>
      <c r="H6" s="26">
        <v>2</v>
      </c>
      <c r="I6" s="27">
        <v>12830.5</v>
      </c>
      <c r="J6" s="28">
        <v>1504</v>
      </c>
      <c r="K6" s="27">
        <v>23117</v>
      </c>
      <c r="L6" s="28">
        <v>2596</v>
      </c>
      <c r="M6" s="27">
        <v>26098</v>
      </c>
      <c r="N6" s="28">
        <v>2876</v>
      </c>
      <c r="O6" s="29">
        <f>SUM(I6+K6+M6)</f>
        <v>62045.5</v>
      </c>
      <c r="P6" s="30">
        <f>J6+L6+N6</f>
        <v>6976</v>
      </c>
      <c r="Q6" s="31">
        <f>IF(O6&lt;&gt;0,P6/G6,"")</f>
        <v>90.59740259740259</v>
      </c>
      <c r="R6" s="32">
        <f>IF(O6&lt;&gt;0,O6/P6,"")</f>
        <v>8.894137041284404</v>
      </c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</row>
    <row r="7" spans="1:18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10" spans="1:2" s="39" customFormat="1" ht="88.5" customHeight="1">
      <c r="A10" s="86" t="s">
        <v>42</v>
      </c>
      <c r="B10" s="87"/>
    </row>
    <row r="11" ht="15">
      <c r="A11" s="13" t="s">
        <v>36</v>
      </c>
    </row>
  </sheetData>
  <mergeCells count="6">
    <mergeCell ref="I3:J3"/>
    <mergeCell ref="K3:L3"/>
    <mergeCell ref="M3:N3"/>
    <mergeCell ref="O3:P3"/>
    <mergeCell ref="Q3:R3"/>
    <mergeCell ref="A10:B10"/>
  </mergeCells>
  <printOptions/>
  <pageMargins left="0.7519685039370079" right="0.7519685039370079" top="1" bottom="1" header="0.5" footer="0.5"/>
  <pageSetup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2:BV8"/>
  <sheetViews>
    <sheetView workbookViewId="0" topLeftCell="J1">
      <selection activeCell="J1" sqref="A1:IV65536"/>
    </sheetView>
  </sheetViews>
  <sheetFormatPr defaultColWidth="4.140625" defaultRowHeight="12.75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9.421875" style="1" customWidth="1"/>
    <col min="10" max="10" width="7.28125" style="1" customWidth="1"/>
    <col min="11" max="11" width="10.7109375" style="1" customWidth="1"/>
    <col min="12" max="12" width="7.28125" style="1" customWidth="1"/>
    <col min="13" max="13" width="10.7109375" style="1" customWidth="1"/>
    <col min="14" max="14" width="7.28125" style="1" customWidth="1"/>
    <col min="15" max="15" width="11.7109375" style="1" customWidth="1"/>
    <col min="16" max="18" width="7.28125" style="1" customWidth="1"/>
    <col min="19" max="19" width="11.7109375" style="1" customWidth="1"/>
    <col min="20" max="21" width="7.28125" style="1" customWidth="1"/>
    <col min="22" max="22" width="11.7109375" style="1" customWidth="1"/>
    <col min="23" max="24" width="7.28125" style="1" customWidth="1"/>
    <col min="25" max="16384" width="4.140625" style="1" customWidth="1"/>
  </cols>
  <sheetData>
    <row r="2" s="16" customFormat="1" ht="19.5">
      <c r="A2" s="16" t="s">
        <v>43</v>
      </c>
    </row>
    <row r="3" spans="1:24" s="5" customFormat="1" ht="21.75" customHeight="1">
      <c r="A3" s="3"/>
      <c r="B3" s="3"/>
      <c r="C3" s="3"/>
      <c r="D3" s="4" t="s">
        <v>13</v>
      </c>
      <c r="E3" s="3"/>
      <c r="F3" s="3" t="s">
        <v>16</v>
      </c>
      <c r="G3" s="3" t="s">
        <v>16</v>
      </c>
      <c r="H3" s="3" t="s">
        <v>18</v>
      </c>
      <c r="I3" s="82" t="s">
        <v>7</v>
      </c>
      <c r="J3" s="82"/>
      <c r="K3" s="82" t="s">
        <v>8</v>
      </c>
      <c r="L3" s="82"/>
      <c r="M3" s="82" t="s">
        <v>9</v>
      </c>
      <c r="N3" s="82"/>
      <c r="O3" s="82" t="s">
        <v>12</v>
      </c>
      <c r="P3" s="82"/>
      <c r="Q3" s="82" t="s">
        <v>23</v>
      </c>
      <c r="R3" s="82"/>
      <c r="S3" s="83" t="s">
        <v>37</v>
      </c>
      <c r="T3" s="84"/>
      <c r="U3" s="85"/>
      <c r="V3" s="88" t="s">
        <v>44</v>
      </c>
      <c r="W3" s="89"/>
      <c r="X3" s="90"/>
    </row>
    <row r="4" spans="1:24" s="5" customFormat="1" ht="27.75">
      <c r="A4" s="6"/>
      <c r="B4" s="6"/>
      <c r="C4" s="6"/>
      <c r="D4" s="4" t="s">
        <v>14</v>
      </c>
      <c r="E4" s="40"/>
      <c r="F4" s="3" t="s">
        <v>15</v>
      </c>
      <c r="G4" s="3" t="s">
        <v>17</v>
      </c>
      <c r="H4" s="3" t="s">
        <v>13</v>
      </c>
      <c r="I4" s="8" t="s">
        <v>11</v>
      </c>
      <c r="J4" s="9" t="s">
        <v>10</v>
      </c>
      <c r="K4" s="8" t="s">
        <v>11</v>
      </c>
      <c r="L4" s="9" t="s">
        <v>10</v>
      </c>
      <c r="M4" s="8" t="s">
        <v>11</v>
      </c>
      <c r="N4" s="9" t="s">
        <v>10</v>
      </c>
      <c r="O4" s="8" t="s">
        <v>11</v>
      </c>
      <c r="P4" s="9" t="s">
        <v>10</v>
      </c>
      <c r="Q4" s="9" t="s">
        <v>26</v>
      </c>
      <c r="R4" s="8" t="s">
        <v>24</v>
      </c>
      <c r="S4" s="14" t="s">
        <v>11</v>
      </c>
      <c r="T4" s="15" t="s">
        <v>10</v>
      </c>
      <c r="U4" s="15" t="s">
        <v>10</v>
      </c>
      <c r="V4" s="41" t="s">
        <v>11</v>
      </c>
      <c r="W4" s="42" t="s">
        <v>10</v>
      </c>
      <c r="X4" s="42" t="s">
        <v>10</v>
      </c>
    </row>
    <row r="5" spans="1:24" s="12" customFormat="1" ht="27.75">
      <c r="A5" s="10" t="s">
        <v>33</v>
      </c>
      <c r="B5" s="11" t="s">
        <v>28</v>
      </c>
      <c r="C5" s="11" t="s">
        <v>27</v>
      </c>
      <c r="D5" s="4" t="s">
        <v>19</v>
      </c>
      <c r="E5" s="3" t="s">
        <v>20</v>
      </c>
      <c r="F5" s="3" t="s">
        <v>21</v>
      </c>
      <c r="G5" s="3" t="s">
        <v>21</v>
      </c>
      <c r="H5" s="3" t="s">
        <v>22</v>
      </c>
      <c r="I5" s="8" t="s">
        <v>25</v>
      </c>
      <c r="J5" s="9" t="s">
        <v>31</v>
      </c>
      <c r="K5" s="8" t="s">
        <v>25</v>
      </c>
      <c r="L5" s="9" t="s">
        <v>31</v>
      </c>
      <c r="M5" s="8" t="s">
        <v>25</v>
      </c>
      <c r="N5" s="9" t="s">
        <v>31</v>
      </c>
      <c r="O5" s="8" t="s">
        <v>35</v>
      </c>
      <c r="P5" s="9" t="s">
        <v>31</v>
      </c>
      <c r="Q5" s="9" t="s">
        <v>31</v>
      </c>
      <c r="R5" s="8" t="s">
        <v>32</v>
      </c>
      <c r="S5" s="14" t="s">
        <v>35</v>
      </c>
      <c r="T5" s="15" t="s">
        <v>31</v>
      </c>
      <c r="U5" s="15" t="s">
        <v>31</v>
      </c>
      <c r="V5" s="41" t="s">
        <v>35</v>
      </c>
      <c r="W5" s="42" t="s">
        <v>31</v>
      </c>
      <c r="X5" s="42" t="s">
        <v>31</v>
      </c>
    </row>
    <row r="6" spans="1:74" s="33" customFormat="1" ht="40.5" customHeight="1">
      <c r="A6" s="20" t="s">
        <v>29</v>
      </c>
      <c r="B6" s="21" t="s">
        <v>30</v>
      </c>
      <c r="C6" s="22"/>
      <c r="D6" s="23" t="s">
        <v>34</v>
      </c>
      <c r="E6" s="24" t="s">
        <v>40</v>
      </c>
      <c r="F6" s="25">
        <v>88</v>
      </c>
      <c r="G6" s="26">
        <v>77</v>
      </c>
      <c r="H6" s="26">
        <v>2</v>
      </c>
      <c r="I6" s="27">
        <v>12830.5</v>
      </c>
      <c r="J6" s="28">
        <v>1504</v>
      </c>
      <c r="K6" s="27">
        <v>23117</v>
      </c>
      <c r="L6" s="28">
        <v>2596</v>
      </c>
      <c r="M6" s="27">
        <v>26098</v>
      </c>
      <c r="N6" s="28">
        <v>2876</v>
      </c>
      <c r="O6" s="29">
        <f>SUM(I6+K6+M6)</f>
        <v>62045.5</v>
      </c>
      <c r="P6" s="30">
        <f>J6+L6+N6</f>
        <v>6976</v>
      </c>
      <c r="Q6" s="31">
        <f>IF(O6&lt;&gt;0,P6/G6,"")</f>
        <v>90.59740259740259</v>
      </c>
      <c r="R6" s="32">
        <f>IF(O6&lt;&gt;0,O6/P6,"")</f>
        <v>8.894137041284404</v>
      </c>
      <c r="S6" s="34">
        <v>99464.25</v>
      </c>
      <c r="T6" s="35">
        <v>11838</v>
      </c>
      <c r="U6" s="36">
        <f>IF(S6&lt;&gt;0,S6/T6,"")</f>
        <v>8.402116066903194</v>
      </c>
      <c r="V6" s="43">
        <v>305821.62</v>
      </c>
      <c r="W6" s="44">
        <v>35864</v>
      </c>
      <c r="X6" s="45">
        <f>IF(V6&lt;&gt;0,V6/W6,"")</f>
        <v>8.527259089895159</v>
      </c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</row>
    <row r="8" ht="15">
      <c r="A8" s="13" t="s">
        <v>36</v>
      </c>
    </row>
  </sheetData>
  <mergeCells count="7">
    <mergeCell ref="S3:U3"/>
    <mergeCell ref="V3:X3"/>
    <mergeCell ref="I3:J3"/>
    <mergeCell ref="K3:L3"/>
    <mergeCell ref="M3:N3"/>
    <mergeCell ref="O3:P3"/>
    <mergeCell ref="Q3:R3"/>
  </mergeCells>
  <printOptions/>
  <pageMargins left="0.7519685039370079" right="0.7519685039370079" top="1" bottom="1" header="0.5" footer="0.5"/>
  <pageSetup orientation="landscape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A2:BV8"/>
  <sheetViews>
    <sheetView workbookViewId="0" topLeftCell="I1">
      <selection activeCell="A1" sqref="A1:IV65536"/>
    </sheetView>
  </sheetViews>
  <sheetFormatPr defaultColWidth="4.140625" defaultRowHeight="12.75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9.421875" style="1" customWidth="1"/>
    <col min="10" max="10" width="7.28125" style="1" customWidth="1"/>
    <col min="11" max="11" width="10.7109375" style="1" customWidth="1"/>
    <col min="12" max="12" width="7.28125" style="1" customWidth="1"/>
    <col min="13" max="13" width="10.7109375" style="1" customWidth="1"/>
    <col min="14" max="14" width="7.28125" style="1" customWidth="1"/>
    <col min="15" max="15" width="11.7109375" style="1" customWidth="1"/>
    <col min="16" max="18" width="7.28125" style="1" customWidth="1"/>
    <col min="19" max="19" width="11.7109375" style="1" customWidth="1"/>
    <col min="20" max="21" width="7.28125" style="1" customWidth="1"/>
    <col min="22" max="22" width="11.7109375" style="1" customWidth="1"/>
    <col min="23" max="24" width="7.28125" style="1" customWidth="1"/>
    <col min="25" max="16384" width="4.140625" style="1" customWidth="1"/>
  </cols>
  <sheetData>
    <row r="2" s="16" customFormat="1" ht="19.5">
      <c r="A2" s="16" t="s">
        <v>46</v>
      </c>
    </row>
    <row r="3" spans="1:24" s="5" customFormat="1" ht="13.5">
      <c r="A3" s="3"/>
      <c r="B3" s="3"/>
      <c r="C3" s="3"/>
      <c r="D3" s="4" t="s">
        <v>13</v>
      </c>
      <c r="E3" s="3"/>
      <c r="F3" s="3" t="s">
        <v>16</v>
      </c>
      <c r="G3" s="3" t="s">
        <v>16</v>
      </c>
      <c r="H3" s="3" t="s">
        <v>18</v>
      </c>
      <c r="I3" s="82" t="s">
        <v>7</v>
      </c>
      <c r="J3" s="82"/>
      <c r="K3" s="82" t="s">
        <v>8</v>
      </c>
      <c r="L3" s="82"/>
      <c r="M3" s="82" t="s">
        <v>9</v>
      </c>
      <c r="N3" s="82"/>
      <c r="O3" s="82" t="s">
        <v>12</v>
      </c>
      <c r="P3" s="82"/>
      <c r="Q3" s="82" t="s">
        <v>23</v>
      </c>
      <c r="R3" s="82"/>
      <c r="S3" s="83" t="s">
        <v>45</v>
      </c>
      <c r="T3" s="84"/>
      <c r="U3" s="85"/>
      <c r="V3" s="88" t="s">
        <v>44</v>
      </c>
      <c r="W3" s="89"/>
      <c r="X3" s="90"/>
    </row>
    <row r="4" spans="1:24" s="5" customFormat="1" ht="27.75">
      <c r="A4" s="6"/>
      <c r="B4" s="6"/>
      <c r="C4" s="6"/>
      <c r="D4" s="4" t="s">
        <v>14</v>
      </c>
      <c r="E4" s="46"/>
      <c r="F4" s="3" t="s">
        <v>15</v>
      </c>
      <c r="G4" s="3" t="s">
        <v>17</v>
      </c>
      <c r="H4" s="3" t="s">
        <v>13</v>
      </c>
      <c r="I4" s="8" t="s">
        <v>11</v>
      </c>
      <c r="J4" s="9" t="s">
        <v>10</v>
      </c>
      <c r="K4" s="8" t="s">
        <v>11</v>
      </c>
      <c r="L4" s="9" t="s">
        <v>10</v>
      </c>
      <c r="M4" s="8" t="s">
        <v>11</v>
      </c>
      <c r="N4" s="9" t="s">
        <v>10</v>
      </c>
      <c r="O4" s="8" t="s">
        <v>11</v>
      </c>
      <c r="P4" s="9" t="s">
        <v>10</v>
      </c>
      <c r="Q4" s="9" t="s">
        <v>26</v>
      </c>
      <c r="R4" s="8" t="s">
        <v>24</v>
      </c>
      <c r="S4" s="14" t="s">
        <v>11</v>
      </c>
      <c r="T4" s="15" t="s">
        <v>10</v>
      </c>
      <c r="U4" s="15" t="s">
        <v>10</v>
      </c>
      <c r="V4" s="41" t="s">
        <v>11</v>
      </c>
      <c r="W4" s="42" t="s">
        <v>10</v>
      </c>
      <c r="X4" s="42" t="s">
        <v>10</v>
      </c>
    </row>
    <row r="5" spans="1:24" s="12" customFormat="1" ht="27.75">
      <c r="A5" s="10" t="s">
        <v>33</v>
      </c>
      <c r="B5" s="11" t="s">
        <v>28</v>
      </c>
      <c r="C5" s="11" t="s">
        <v>27</v>
      </c>
      <c r="D5" s="4" t="s">
        <v>19</v>
      </c>
      <c r="E5" s="3" t="s">
        <v>20</v>
      </c>
      <c r="F5" s="3" t="s">
        <v>21</v>
      </c>
      <c r="G5" s="3" t="s">
        <v>21</v>
      </c>
      <c r="H5" s="3" t="s">
        <v>22</v>
      </c>
      <c r="I5" s="8" t="s">
        <v>25</v>
      </c>
      <c r="J5" s="9" t="s">
        <v>31</v>
      </c>
      <c r="K5" s="8" t="s">
        <v>25</v>
      </c>
      <c r="L5" s="9" t="s">
        <v>31</v>
      </c>
      <c r="M5" s="8" t="s">
        <v>25</v>
      </c>
      <c r="N5" s="9" t="s">
        <v>31</v>
      </c>
      <c r="O5" s="8" t="s">
        <v>35</v>
      </c>
      <c r="P5" s="9" t="s">
        <v>31</v>
      </c>
      <c r="Q5" s="9" t="s">
        <v>31</v>
      </c>
      <c r="R5" s="8" t="s">
        <v>32</v>
      </c>
      <c r="S5" s="14" t="s">
        <v>35</v>
      </c>
      <c r="T5" s="15" t="s">
        <v>31</v>
      </c>
      <c r="U5" s="15" t="s">
        <v>31</v>
      </c>
      <c r="V5" s="41" t="s">
        <v>35</v>
      </c>
      <c r="W5" s="42" t="s">
        <v>31</v>
      </c>
      <c r="X5" s="42" t="s">
        <v>31</v>
      </c>
    </row>
    <row r="6" spans="1:74" s="33" customFormat="1" ht="31.5" customHeight="1">
      <c r="A6" s="20" t="s">
        <v>29</v>
      </c>
      <c r="B6" s="21" t="s">
        <v>30</v>
      </c>
      <c r="C6" s="22"/>
      <c r="D6" s="23" t="s">
        <v>34</v>
      </c>
      <c r="E6" s="24" t="s">
        <v>40</v>
      </c>
      <c r="F6" s="25">
        <v>88</v>
      </c>
      <c r="G6" s="26">
        <v>34</v>
      </c>
      <c r="H6" s="26">
        <v>3</v>
      </c>
      <c r="I6" s="27">
        <v>2640.5</v>
      </c>
      <c r="J6" s="28">
        <v>331</v>
      </c>
      <c r="K6" s="27">
        <v>5534.5</v>
      </c>
      <c r="L6" s="28">
        <v>659</v>
      </c>
      <c r="M6" s="27">
        <v>5535</v>
      </c>
      <c r="N6" s="28">
        <v>656</v>
      </c>
      <c r="O6" s="29">
        <f>SUM(I6+K6+M6)</f>
        <v>13710</v>
      </c>
      <c r="P6" s="30">
        <f>J6+L6+N6</f>
        <v>1646</v>
      </c>
      <c r="Q6" s="31">
        <f>IF(O6&lt;&gt;0,P6/G6,"")</f>
        <v>48.411764705882355</v>
      </c>
      <c r="R6" s="32">
        <f>IF(O6&lt;&gt;0,O6/P6,"")</f>
        <v>8.329283110571081</v>
      </c>
      <c r="S6" s="34">
        <f>I6+K6+M6</f>
        <v>13710</v>
      </c>
      <c r="T6" s="35">
        <f>J6+L6+N6</f>
        <v>1646</v>
      </c>
      <c r="U6" s="36">
        <f>IF(S6&lt;&gt;0,S6/T6,"")</f>
        <v>8.329283110571081</v>
      </c>
      <c r="V6" s="43">
        <v>319531.62</v>
      </c>
      <c r="W6" s="44">
        <v>37510</v>
      </c>
      <c r="X6" s="45">
        <f>IF(V6&lt;&gt;0,V6/W6,"")</f>
        <v>8.518571580911757</v>
      </c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</row>
    <row r="8" ht="15">
      <c r="A8" s="13" t="s">
        <v>36</v>
      </c>
    </row>
  </sheetData>
  <mergeCells count="7">
    <mergeCell ref="V3:X3"/>
    <mergeCell ref="I3:J3"/>
    <mergeCell ref="K3:L3"/>
    <mergeCell ref="M3:N3"/>
    <mergeCell ref="O3:P3"/>
    <mergeCell ref="Q3:R3"/>
    <mergeCell ref="S3:U3"/>
  </mergeCells>
  <printOptions/>
  <pageMargins left="0.7519685039370079" right="0.7519685039370079" top="1" bottom="1" header="0.5" footer="0.5"/>
  <pageSetup orientation="landscape" paperSize="9" scale="50"/>
</worksheet>
</file>

<file path=xl/worksheets/sheet6.xml><?xml version="1.0" encoding="utf-8"?>
<worksheet xmlns="http://schemas.openxmlformats.org/spreadsheetml/2006/main" xmlns:r="http://schemas.openxmlformats.org/officeDocument/2006/relationships">
  <dimension ref="A2:BL8"/>
  <sheetViews>
    <sheetView workbookViewId="0" topLeftCell="A1">
      <selection activeCell="A1" sqref="A1:IV65536"/>
    </sheetView>
  </sheetViews>
  <sheetFormatPr defaultColWidth="4.140625" defaultRowHeight="12.75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11.7109375" style="1" customWidth="1"/>
    <col min="10" max="11" width="7.28125" style="1" customWidth="1"/>
    <col min="12" max="12" width="11.7109375" style="1" customWidth="1"/>
    <col min="13" max="14" width="7.28125" style="1" customWidth="1"/>
    <col min="15" max="16384" width="4.140625" style="1" customWidth="1"/>
  </cols>
  <sheetData>
    <row r="2" s="16" customFormat="1" ht="19.5">
      <c r="A2" s="16" t="s">
        <v>47</v>
      </c>
    </row>
    <row r="3" spans="1:14" s="5" customFormat="1" ht="13.5" customHeight="1">
      <c r="A3" s="3"/>
      <c r="B3" s="3"/>
      <c r="C3" s="3"/>
      <c r="D3" s="4" t="s">
        <v>13</v>
      </c>
      <c r="E3" s="3"/>
      <c r="F3" s="3" t="s">
        <v>16</v>
      </c>
      <c r="G3" s="3" t="s">
        <v>16</v>
      </c>
      <c r="H3" s="3" t="s">
        <v>18</v>
      </c>
      <c r="I3" s="83" t="s">
        <v>37</v>
      </c>
      <c r="J3" s="84"/>
      <c r="K3" s="85"/>
      <c r="L3" s="88" t="s">
        <v>44</v>
      </c>
      <c r="M3" s="89"/>
      <c r="N3" s="90"/>
    </row>
    <row r="4" spans="1:14" s="5" customFormat="1" ht="13.5">
      <c r="A4" s="6"/>
      <c r="B4" s="6"/>
      <c r="C4" s="6"/>
      <c r="D4" s="4" t="s">
        <v>14</v>
      </c>
      <c r="E4" s="47"/>
      <c r="F4" s="3" t="s">
        <v>15</v>
      </c>
      <c r="G4" s="3" t="s">
        <v>17</v>
      </c>
      <c r="H4" s="3" t="s">
        <v>13</v>
      </c>
      <c r="I4" s="14" t="s">
        <v>11</v>
      </c>
      <c r="J4" s="15" t="s">
        <v>10</v>
      </c>
      <c r="K4" s="15" t="s">
        <v>10</v>
      </c>
      <c r="L4" s="41" t="s">
        <v>11</v>
      </c>
      <c r="M4" s="42" t="s">
        <v>10</v>
      </c>
      <c r="N4" s="42" t="s">
        <v>10</v>
      </c>
    </row>
    <row r="5" spans="1:14" s="12" customFormat="1" ht="27.75">
      <c r="A5" s="10" t="s">
        <v>33</v>
      </c>
      <c r="B5" s="11" t="s">
        <v>28</v>
      </c>
      <c r="C5" s="11" t="s">
        <v>27</v>
      </c>
      <c r="D5" s="4" t="s">
        <v>19</v>
      </c>
      <c r="E5" s="3" t="s">
        <v>20</v>
      </c>
      <c r="F5" s="3" t="s">
        <v>21</v>
      </c>
      <c r="G5" s="3" t="s">
        <v>21</v>
      </c>
      <c r="H5" s="3" t="s">
        <v>22</v>
      </c>
      <c r="I5" s="14" t="s">
        <v>35</v>
      </c>
      <c r="J5" s="15" t="s">
        <v>31</v>
      </c>
      <c r="K5" s="15" t="s">
        <v>31</v>
      </c>
      <c r="L5" s="41" t="s">
        <v>35</v>
      </c>
      <c r="M5" s="42" t="s">
        <v>31</v>
      </c>
      <c r="N5" s="42" t="s">
        <v>31</v>
      </c>
    </row>
    <row r="6" spans="1:64" s="33" customFormat="1" ht="15">
      <c r="A6" s="20" t="s">
        <v>29</v>
      </c>
      <c r="B6" s="21" t="s">
        <v>30</v>
      </c>
      <c r="C6" s="22"/>
      <c r="D6" s="23" t="s">
        <v>34</v>
      </c>
      <c r="E6" s="24" t="s">
        <v>40</v>
      </c>
      <c r="F6" s="25">
        <v>88</v>
      </c>
      <c r="G6" s="26">
        <v>34</v>
      </c>
      <c r="H6" s="26">
        <v>3</v>
      </c>
      <c r="I6" s="34">
        <v>23759.99</v>
      </c>
      <c r="J6" s="35">
        <v>2995</v>
      </c>
      <c r="K6" s="36">
        <f>IF(I6&lt;&gt;0,I6/J6,"")</f>
        <v>7.933218697829717</v>
      </c>
      <c r="L6" s="43">
        <v>329581.61</v>
      </c>
      <c r="M6" s="44">
        <v>38859</v>
      </c>
      <c r="N6" s="45">
        <f>IF(L6&lt;&gt;0,L6/M6,"")</f>
        <v>8.481474304536915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</row>
    <row r="8" ht="15">
      <c r="A8" s="13" t="s">
        <v>36</v>
      </c>
    </row>
  </sheetData>
  <mergeCells count="2">
    <mergeCell ref="L3:N3"/>
    <mergeCell ref="I3:K3"/>
  </mergeCells>
  <printOptions/>
  <pageMargins left="0.7519685039370079" right="0.7519685039370079" top="1" bottom="1" header="0.5" footer="0.5"/>
  <pageSetup orientation="landscape" paperSize="9" scale="50"/>
</worksheet>
</file>

<file path=xl/worksheets/sheet7.xml><?xml version="1.0" encoding="utf-8"?>
<worksheet xmlns="http://schemas.openxmlformats.org/spreadsheetml/2006/main" xmlns:r="http://schemas.openxmlformats.org/officeDocument/2006/relationships">
  <dimension ref="A2:BV8"/>
  <sheetViews>
    <sheetView workbookViewId="0" topLeftCell="A1">
      <selection activeCell="A1" sqref="A1:IV65536"/>
    </sheetView>
  </sheetViews>
  <sheetFormatPr defaultColWidth="4.140625" defaultRowHeight="12.75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9.421875" style="1" customWidth="1"/>
    <col min="10" max="10" width="7.28125" style="1" customWidth="1"/>
    <col min="11" max="11" width="10.7109375" style="1" customWidth="1"/>
    <col min="12" max="12" width="7.28125" style="1" customWidth="1"/>
    <col min="13" max="13" width="10.7109375" style="1" customWidth="1"/>
    <col min="14" max="14" width="7.28125" style="1" customWidth="1"/>
    <col min="15" max="15" width="11.7109375" style="1" customWidth="1"/>
    <col min="16" max="18" width="7.28125" style="1" customWidth="1"/>
    <col min="19" max="19" width="11.7109375" style="1" customWidth="1"/>
    <col min="20" max="21" width="7.28125" style="1" customWidth="1"/>
    <col min="22" max="22" width="11.7109375" style="1" customWidth="1"/>
    <col min="23" max="24" width="7.28125" style="1" customWidth="1"/>
    <col min="25" max="16384" width="4.140625" style="1" customWidth="1"/>
  </cols>
  <sheetData>
    <row r="2" s="16" customFormat="1" ht="19.5">
      <c r="A2" s="16" t="s">
        <v>48</v>
      </c>
    </row>
    <row r="3" spans="1:24" s="5" customFormat="1" ht="13.5">
      <c r="A3" s="3"/>
      <c r="B3" s="3"/>
      <c r="C3" s="3"/>
      <c r="D3" s="4" t="s">
        <v>13</v>
      </c>
      <c r="E3" s="3"/>
      <c r="F3" s="3" t="s">
        <v>16</v>
      </c>
      <c r="G3" s="3" t="s">
        <v>16</v>
      </c>
      <c r="H3" s="3" t="s">
        <v>18</v>
      </c>
      <c r="I3" s="82" t="s">
        <v>7</v>
      </c>
      <c r="J3" s="82"/>
      <c r="K3" s="82" t="s">
        <v>8</v>
      </c>
      <c r="L3" s="82"/>
      <c r="M3" s="82" t="s">
        <v>9</v>
      </c>
      <c r="N3" s="82"/>
      <c r="O3" s="82" t="s">
        <v>12</v>
      </c>
      <c r="P3" s="82"/>
      <c r="Q3" s="82" t="s">
        <v>23</v>
      </c>
      <c r="R3" s="82"/>
      <c r="S3" s="83" t="s">
        <v>45</v>
      </c>
      <c r="T3" s="84"/>
      <c r="U3" s="85"/>
      <c r="V3" s="88" t="s">
        <v>44</v>
      </c>
      <c r="W3" s="89"/>
      <c r="X3" s="90"/>
    </row>
    <row r="4" spans="1:24" s="5" customFormat="1" ht="27.75">
      <c r="A4" s="6"/>
      <c r="B4" s="6"/>
      <c r="C4" s="6"/>
      <c r="D4" s="4" t="s">
        <v>14</v>
      </c>
      <c r="E4" s="48"/>
      <c r="F4" s="3" t="s">
        <v>15</v>
      </c>
      <c r="G4" s="3" t="s">
        <v>17</v>
      </c>
      <c r="H4" s="3" t="s">
        <v>13</v>
      </c>
      <c r="I4" s="8" t="s">
        <v>11</v>
      </c>
      <c r="J4" s="9" t="s">
        <v>10</v>
      </c>
      <c r="K4" s="8" t="s">
        <v>11</v>
      </c>
      <c r="L4" s="9" t="s">
        <v>10</v>
      </c>
      <c r="M4" s="8" t="s">
        <v>11</v>
      </c>
      <c r="N4" s="9" t="s">
        <v>10</v>
      </c>
      <c r="O4" s="8" t="s">
        <v>11</v>
      </c>
      <c r="P4" s="9" t="s">
        <v>10</v>
      </c>
      <c r="Q4" s="9" t="s">
        <v>26</v>
      </c>
      <c r="R4" s="8" t="s">
        <v>24</v>
      </c>
      <c r="S4" s="14" t="s">
        <v>11</v>
      </c>
      <c r="T4" s="15" t="s">
        <v>10</v>
      </c>
      <c r="U4" s="15" t="s">
        <v>10</v>
      </c>
      <c r="V4" s="41" t="s">
        <v>11</v>
      </c>
      <c r="W4" s="42" t="s">
        <v>10</v>
      </c>
      <c r="X4" s="42" t="s">
        <v>10</v>
      </c>
    </row>
    <row r="5" spans="1:24" s="12" customFormat="1" ht="27.75">
      <c r="A5" s="10" t="s">
        <v>33</v>
      </c>
      <c r="B5" s="11" t="s">
        <v>28</v>
      </c>
      <c r="C5" s="11" t="s">
        <v>27</v>
      </c>
      <c r="D5" s="4" t="s">
        <v>19</v>
      </c>
      <c r="E5" s="3" t="s">
        <v>20</v>
      </c>
      <c r="F5" s="3" t="s">
        <v>21</v>
      </c>
      <c r="G5" s="3" t="s">
        <v>21</v>
      </c>
      <c r="H5" s="3" t="s">
        <v>22</v>
      </c>
      <c r="I5" s="8" t="s">
        <v>25</v>
      </c>
      <c r="J5" s="9" t="s">
        <v>31</v>
      </c>
      <c r="K5" s="8" t="s">
        <v>25</v>
      </c>
      <c r="L5" s="9" t="s">
        <v>31</v>
      </c>
      <c r="M5" s="8" t="s">
        <v>25</v>
      </c>
      <c r="N5" s="9" t="s">
        <v>31</v>
      </c>
      <c r="O5" s="8" t="s">
        <v>35</v>
      </c>
      <c r="P5" s="9" t="s">
        <v>31</v>
      </c>
      <c r="Q5" s="9" t="s">
        <v>31</v>
      </c>
      <c r="R5" s="8" t="s">
        <v>32</v>
      </c>
      <c r="S5" s="14" t="s">
        <v>35</v>
      </c>
      <c r="T5" s="15" t="s">
        <v>31</v>
      </c>
      <c r="U5" s="15" t="s">
        <v>31</v>
      </c>
      <c r="V5" s="41" t="s">
        <v>35</v>
      </c>
      <c r="W5" s="42" t="s">
        <v>31</v>
      </c>
      <c r="X5" s="42" t="s">
        <v>31</v>
      </c>
    </row>
    <row r="6" spans="1:74" s="33" customFormat="1" ht="15">
      <c r="A6" s="20" t="s">
        <v>29</v>
      </c>
      <c r="B6" s="21" t="s">
        <v>30</v>
      </c>
      <c r="C6" s="22"/>
      <c r="D6" s="23" t="s">
        <v>34</v>
      </c>
      <c r="E6" s="24" t="s">
        <v>40</v>
      </c>
      <c r="F6" s="25">
        <v>88</v>
      </c>
      <c r="G6" s="26">
        <v>12</v>
      </c>
      <c r="H6" s="26">
        <v>4</v>
      </c>
      <c r="I6" s="27">
        <v>653</v>
      </c>
      <c r="J6" s="28">
        <v>92</v>
      </c>
      <c r="K6" s="27">
        <v>1234.5</v>
      </c>
      <c r="L6" s="28">
        <v>170</v>
      </c>
      <c r="M6" s="27">
        <v>1274</v>
      </c>
      <c r="N6" s="28">
        <v>159</v>
      </c>
      <c r="O6" s="50">
        <f>I6+K6+M6</f>
        <v>3161.5</v>
      </c>
      <c r="P6" s="30">
        <f>J6+L6+N6</f>
        <v>421</v>
      </c>
      <c r="Q6" s="31">
        <f>IF(O6&lt;&gt;0,P6/G6,"")</f>
        <v>35.083333333333336</v>
      </c>
      <c r="R6" s="32">
        <f>IF(O6&lt;&gt;0,O6/P6,"")</f>
        <v>7.509501187648456</v>
      </c>
      <c r="S6" s="34">
        <f>I6+K6+M6</f>
        <v>3161.5</v>
      </c>
      <c r="T6" s="35">
        <f>J6+L6+N6</f>
        <v>421</v>
      </c>
      <c r="U6" s="36">
        <f>IF(S6&lt;&gt;0,S6/T6,"")</f>
        <v>7.509501187648456</v>
      </c>
      <c r="V6" s="43">
        <v>332743.11</v>
      </c>
      <c r="W6" s="44">
        <v>39280</v>
      </c>
      <c r="X6" s="45">
        <f>IF(V6&lt;&gt;0,V6/W6,"")</f>
        <v>8.471056771894093</v>
      </c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</row>
    <row r="8" ht="15">
      <c r="A8" s="13" t="s">
        <v>36</v>
      </c>
    </row>
  </sheetData>
  <mergeCells count="7">
    <mergeCell ref="V3:X3"/>
    <mergeCell ref="I3:J3"/>
    <mergeCell ref="K3:L3"/>
    <mergeCell ref="M3:N3"/>
    <mergeCell ref="O3:P3"/>
    <mergeCell ref="Q3:R3"/>
    <mergeCell ref="S3:U3"/>
  </mergeCells>
  <printOptions/>
  <pageMargins left="0.7519685039370079" right="0.7519685039370079" top="1" bottom="1" header="0.5" footer="0.5"/>
  <pageSetup orientation="landscape" paperSize="9" scale="50"/>
</worksheet>
</file>

<file path=xl/worksheets/sheet8.xml><?xml version="1.0" encoding="utf-8"?>
<worksheet xmlns="http://schemas.openxmlformats.org/spreadsheetml/2006/main" xmlns:r="http://schemas.openxmlformats.org/officeDocument/2006/relationships">
  <dimension ref="A2:BL8"/>
  <sheetViews>
    <sheetView workbookViewId="0" topLeftCell="A1">
      <selection activeCell="A1" sqref="A1:IV65536"/>
    </sheetView>
  </sheetViews>
  <sheetFormatPr defaultColWidth="4.140625" defaultRowHeight="24" customHeight="1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11.7109375" style="1" customWidth="1"/>
    <col min="10" max="11" width="7.28125" style="1" customWidth="1"/>
    <col min="12" max="12" width="11.7109375" style="1" customWidth="1"/>
    <col min="13" max="14" width="7.28125" style="1" customWidth="1"/>
    <col min="15" max="16384" width="4.140625" style="1" customWidth="1"/>
  </cols>
  <sheetData>
    <row r="2" s="16" customFormat="1" ht="24" customHeight="1">
      <c r="A2" s="16" t="s">
        <v>49</v>
      </c>
    </row>
    <row r="3" spans="1:14" s="5" customFormat="1" ht="24" customHeight="1">
      <c r="A3" s="3"/>
      <c r="B3" s="3"/>
      <c r="C3" s="3"/>
      <c r="D3" s="4" t="s">
        <v>13</v>
      </c>
      <c r="E3" s="3"/>
      <c r="F3" s="3" t="s">
        <v>16</v>
      </c>
      <c r="G3" s="3" t="s">
        <v>16</v>
      </c>
      <c r="H3" s="3" t="s">
        <v>18</v>
      </c>
      <c r="I3" s="83" t="s">
        <v>37</v>
      </c>
      <c r="J3" s="84"/>
      <c r="K3" s="85"/>
      <c r="L3" s="88" t="s">
        <v>44</v>
      </c>
      <c r="M3" s="89"/>
      <c r="N3" s="90"/>
    </row>
    <row r="4" spans="1:14" s="5" customFormat="1" ht="24" customHeight="1">
      <c r="A4" s="6"/>
      <c r="B4" s="6"/>
      <c r="C4" s="6"/>
      <c r="D4" s="4" t="s">
        <v>14</v>
      </c>
      <c r="E4" s="49"/>
      <c r="F4" s="3" t="s">
        <v>15</v>
      </c>
      <c r="G4" s="3" t="s">
        <v>17</v>
      </c>
      <c r="H4" s="3" t="s">
        <v>13</v>
      </c>
      <c r="I4" s="14" t="s">
        <v>11</v>
      </c>
      <c r="J4" s="15" t="s">
        <v>10</v>
      </c>
      <c r="K4" s="15" t="s">
        <v>10</v>
      </c>
      <c r="L4" s="41" t="s">
        <v>11</v>
      </c>
      <c r="M4" s="42" t="s">
        <v>10</v>
      </c>
      <c r="N4" s="42" t="s">
        <v>10</v>
      </c>
    </row>
    <row r="5" spans="1:14" s="12" customFormat="1" ht="24" customHeight="1">
      <c r="A5" s="10" t="s">
        <v>33</v>
      </c>
      <c r="B5" s="11" t="s">
        <v>28</v>
      </c>
      <c r="C5" s="11" t="s">
        <v>27</v>
      </c>
      <c r="D5" s="4" t="s">
        <v>19</v>
      </c>
      <c r="E5" s="3" t="s">
        <v>20</v>
      </c>
      <c r="F5" s="3" t="s">
        <v>21</v>
      </c>
      <c r="G5" s="3" t="s">
        <v>21</v>
      </c>
      <c r="H5" s="3" t="s">
        <v>22</v>
      </c>
      <c r="I5" s="14" t="s">
        <v>35</v>
      </c>
      <c r="J5" s="15" t="s">
        <v>31</v>
      </c>
      <c r="K5" s="15" t="s">
        <v>31</v>
      </c>
      <c r="L5" s="41" t="s">
        <v>35</v>
      </c>
      <c r="M5" s="42" t="s">
        <v>31</v>
      </c>
      <c r="N5" s="42" t="s">
        <v>31</v>
      </c>
    </row>
    <row r="6" spans="1:64" s="33" customFormat="1" ht="24" customHeight="1">
      <c r="A6" s="20" t="s">
        <v>29</v>
      </c>
      <c r="B6" s="21" t="s">
        <v>30</v>
      </c>
      <c r="C6" s="22"/>
      <c r="D6" s="23" t="s">
        <v>34</v>
      </c>
      <c r="E6" s="24" t="s">
        <v>40</v>
      </c>
      <c r="F6" s="25">
        <v>88</v>
      </c>
      <c r="G6" s="26">
        <v>14</v>
      </c>
      <c r="H6" s="26">
        <v>4</v>
      </c>
      <c r="I6" s="34">
        <v>5578.5</v>
      </c>
      <c r="J6" s="35">
        <v>953</v>
      </c>
      <c r="K6" s="36">
        <f>IF(I6&lt;&gt;0,I6/J6,"")</f>
        <v>5.853620146904512</v>
      </c>
      <c r="L6" s="43">
        <v>335160.11</v>
      </c>
      <c r="M6" s="44">
        <v>39812</v>
      </c>
      <c r="N6" s="45">
        <f>L6/M6</f>
        <v>8.418570029136943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</row>
    <row r="8" ht="24" customHeight="1">
      <c r="A8" s="13" t="s">
        <v>36</v>
      </c>
    </row>
  </sheetData>
  <mergeCells count="2">
    <mergeCell ref="I3:K3"/>
    <mergeCell ref="L3:N3"/>
  </mergeCells>
  <printOptions/>
  <pageMargins left="0.7519685039370079" right="0.7519685039370079" top="1" bottom="1" header="0.5" footer="0.5"/>
  <pageSetup orientation="landscape" paperSize="9" scale="50"/>
</worksheet>
</file>

<file path=xl/worksheets/sheet9.xml><?xml version="1.0" encoding="utf-8"?>
<worksheet xmlns="http://schemas.openxmlformats.org/spreadsheetml/2006/main" xmlns:r="http://schemas.openxmlformats.org/officeDocument/2006/relationships">
  <dimension ref="A2:BV8"/>
  <sheetViews>
    <sheetView workbookViewId="0" topLeftCell="A1">
      <selection activeCell="A1" sqref="A1:IV65536"/>
    </sheetView>
  </sheetViews>
  <sheetFormatPr defaultColWidth="4.140625" defaultRowHeight="27" customHeight="1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9.421875" style="1" customWidth="1"/>
    <col min="10" max="10" width="7.28125" style="1" customWidth="1"/>
    <col min="11" max="11" width="10.7109375" style="1" customWidth="1"/>
    <col min="12" max="12" width="7.28125" style="1" customWidth="1"/>
    <col min="13" max="13" width="10.7109375" style="1" customWidth="1"/>
    <col min="14" max="14" width="7.28125" style="1" customWidth="1"/>
    <col min="15" max="15" width="11.7109375" style="1" customWidth="1"/>
    <col min="16" max="18" width="7.28125" style="1" customWidth="1"/>
    <col min="19" max="19" width="11.7109375" style="1" customWidth="1"/>
    <col min="20" max="21" width="7.28125" style="1" customWidth="1"/>
    <col min="22" max="22" width="11.7109375" style="1" customWidth="1"/>
    <col min="23" max="24" width="7.28125" style="1" customWidth="1"/>
    <col min="25" max="16384" width="4.140625" style="1" customWidth="1"/>
  </cols>
  <sheetData>
    <row r="2" s="16" customFormat="1" ht="27" customHeight="1">
      <c r="A2" s="16" t="s">
        <v>50</v>
      </c>
    </row>
    <row r="3" spans="1:24" s="5" customFormat="1" ht="27" customHeight="1">
      <c r="A3" s="3"/>
      <c r="B3" s="3"/>
      <c r="C3" s="3"/>
      <c r="D3" s="4" t="s">
        <v>13</v>
      </c>
      <c r="E3" s="3"/>
      <c r="F3" s="3" t="s">
        <v>16</v>
      </c>
      <c r="G3" s="3" t="s">
        <v>16</v>
      </c>
      <c r="H3" s="3" t="s">
        <v>18</v>
      </c>
      <c r="I3" s="82" t="s">
        <v>7</v>
      </c>
      <c r="J3" s="82"/>
      <c r="K3" s="82" t="s">
        <v>8</v>
      </c>
      <c r="L3" s="82"/>
      <c r="M3" s="82" t="s">
        <v>9</v>
      </c>
      <c r="N3" s="82"/>
      <c r="O3" s="82" t="s">
        <v>12</v>
      </c>
      <c r="P3" s="82"/>
      <c r="Q3" s="82" t="s">
        <v>23</v>
      </c>
      <c r="R3" s="82"/>
      <c r="S3" s="83" t="s">
        <v>45</v>
      </c>
      <c r="T3" s="84"/>
      <c r="U3" s="85"/>
      <c r="V3" s="88" t="s">
        <v>44</v>
      </c>
      <c r="W3" s="89"/>
      <c r="X3" s="90"/>
    </row>
    <row r="4" spans="1:24" s="5" customFormat="1" ht="27" customHeight="1">
      <c r="A4" s="6"/>
      <c r="B4" s="6"/>
      <c r="C4" s="6"/>
      <c r="D4" s="4" t="s">
        <v>14</v>
      </c>
      <c r="E4" s="51"/>
      <c r="F4" s="3" t="s">
        <v>15</v>
      </c>
      <c r="G4" s="3" t="s">
        <v>17</v>
      </c>
      <c r="H4" s="3" t="s">
        <v>13</v>
      </c>
      <c r="I4" s="8" t="s">
        <v>11</v>
      </c>
      <c r="J4" s="9" t="s">
        <v>10</v>
      </c>
      <c r="K4" s="8" t="s">
        <v>11</v>
      </c>
      <c r="L4" s="9" t="s">
        <v>10</v>
      </c>
      <c r="M4" s="8" t="s">
        <v>11</v>
      </c>
      <c r="N4" s="9" t="s">
        <v>10</v>
      </c>
      <c r="O4" s="8" t="s">
        <v>11</v>
      </c>
      <c r="P4" s="9" t="s">
        <v>10</v>
      </c>
      <c r="Q4" s="9" t="s">
        <v>26</v>
      </c>
      <c r="R4" s="8" t="s">
        <v>24</v>
      </c>
      <c r="S4" s="14" t="s">
        <v>11</v>
      </c>
      <c r="T4" s="15" t="s">
        <v>10</v>
      </c>
      <c r="U4" s="15" t="s">
        <v>10</v>
      </c>
      <c r="V4" s="41" t="s">
        <v>11</v>
      </c>
      <c r="W4" s="42" t="s">
        <v>10</v>
      </c>
      <c r="X4" s="42" t="s">
        <v>10</v>
      </c>
    </row>
    <row r="5" spans="1:24" s="12" customFormat="1" ht="27" customHeight="1">
      <c r="A5" s="10" t="s">
        <v>33</v>
      </c>
      <c r="B5" s="11" t="s">
        <v>28</v>
      </c>
      <c r="C5" s="11" t="s">
        <v>27</v>
      </c>
      <c r="D5" s="4" t="s">
        <v>19</v>
      </c>
      <c r="E5" s="3" t="s">
        <v>20</v>
      </c>
      <c r="F5" s="3" t="s">
        <v>21</v>
      </c>
      <c r="G5" s="3" t="s">
        <v>21</v>
      </c>
      <c r="H5" s="3" t="s">
        <v>22</v>
      </c>
      <c r="I5" s="8" t="s">
        <v>25</v>
      </c>
      <c r="J5" s="9" t="s">
        <v>31</v>
      </c>
      <c r="K5" s="8" t="s">
        <v>25</v>
      </c>
      <c r="L5" s="9" t="s">
        <v>31</v>
      </c>
      <c r="M5" s="8" t="s">
        <v>25</v>
      </c>
      <c r="N5" s="9" t="s">
        <v>31</v>
      </c>
      <c r="O5" s="8" t="s">
        <v>35</v>
      </c>
      <c r="P5" s="9" t="s">
        <v>31</v>
      </c>
      <c r="Q5" s="9" t="s">
        <v>31</v>
      </c>
      <c r="R5" s="8" t="s">
        <v>32</v>
      </c>
      <c r="S5" s="14" t="s">
        <v>35</v>
      </c>
      <c r="T5" s="15" t="s">
        <v>31</v>
      </c>
      <c r="U5" s="15" t="s">
        <v>31</v>
      </c>
      <c r="V5" s="41" t="s">
        <v>35</v>
      </c>
      <c r="W5" s="42" t="s">
        <v>31</v>
      </c>
      <c r="X5" s="42" t="s">
        <v>31</v>
      </c>
    </row>
    <row r="6" spans="1:74" s="33" customFormat="1" ht="27" customHeight="1">
      <c r="A6" s="20" t="s">
        <v>29</v>
      </c>
      <c r="B6" s="21" t="s">
        <v>30</v>
      </c>
      <c r="C6" s="22"/>
      <c r="D6" s="23" t="s">
        <v>34</v>
      </c>
      <c r="E6" s="24" t="s">
        <v>40</v>
      </c>
      <c r="F6" s="25">
        <v>88</v>
      </c>
      <c r="G6" s="26">
        <v>5</v>
      </c>
      <c r="H6" s="26">
        <v>5</v>
      </c>
      <c r="I6" s="27">
        <v>184</v>
      </c>
      <c r="J6" s="28">
        <v>26</v>
      </c>
      <c r="K6" s="27">
        <v>456</v>
      </c>
      <c r="L6" s="28">
        <v>64</v>
      </c>
      <c r="M6" s="27">
        <v>429</v>
      </c>
      <c r="N6" s="28">
        <v>59</v>
      </c>
      <c r="O6" s="50">
        <f>I6+K6+M6</f>
        <v>1069</v>
      </c>
      <c r="P6" s="30">
        <f>J6+L6+N6</f>
        <v>149</v>
      </c>
      <c r="Q6" s="31">
        <f>IF(O6&lt;&gt;0,P6/G6,"")</f>
        <v>29.8</v>
      </c>
      <c r="R6" s="32">
        <f>IF(O6&lt;&gt;0,O6/P6,"")</f>
        <v>7.174496644295302</v>
      </c>
      <c r="S6" s="34">
        <f>I6+K6+M6</f>
        <v>1069</v>
      </c>
      <c r="T6" s="35">
        <f>J6+L6+N6</f>
        <v>149</v>
      </c>
      <c r="U6" s="36">
        <f>IF(S6&lt;&gt;0,S6/T6,"")</f>
        <v>7.174496644295302</v>
      </c>
      <c r="V6" s="43">
        <v>336229.11</v>
      </c>
      <c r="W6" s="44">
        <v>39961</v>
      </c>
      <c r="X6" s="45">
        <f>IF(V6&lt;&gt;0,V6/W6,"")</f>
        <v>8.413931333049723</v>
      </c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</row>
    <row r="8" ht="27" customHeight="1">
      <c r="A8" s="13" t="s">
        <v>36</v>
      </c>
    </row>
  </sheetData>
  <mergeCells count="7">
    <mergeCell ref="V3:X3"/>
    <mergeCell ref="I3:J3"/>
    <mergeCell ref="K3:L3"/>
    <mergeCell ref="M3:N3"/>
    <mergeCell ref="O3:P3"/>
    <mergeCell ref="Q3:R3"/>
    <mergeCell ref="S3:U3"/>
  </mergeCells>
  <printOptions/>
  <pageMargins left="0.7519685039370079" right="0.7519685039370079" top="1" bottom="1" header="0.5" footer="0.5"/>
  <pageSetup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ADNAN M. ŞAPÇI</cp:lastModifiedBy>
  <cp:lastPrinted>2014-01-10T13:42:14Z</cp:lastPrinted>
  <dcterms:created xsi:type="dcterms:W3CDTF">2006-03-15T09:07:04Z</dcterms:created>
  <dcterms:modified xsi:type="dcterms:W3CDTF">2014-01-10T13:44:35Z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-1892574857</vt:i4>
  </property>
  <property fmtid="{D5CDD505-2E9C-101B-9397-08002B2CF9AE}" pid="3" name="_EmailSubject">
    <vt:lpwstr>New Weekend Ranking.xls</vt:lpwstr>
  </property>
  <property fmtid="{D5CDD505-2E9C-101B-9397-08002B2CF9AE}" pid="4" name="_AuthorEmail">
    <vt:lpwstr>Haluk.Kaplanoglu@warnerbros.com</vt:lpwstr>
  </property>
  <property fmtid="{D5CDD505-2E9C-101B-9397-08002B2CF9AE}" pid="5" name="_AuthorEmailDisplayName">
    <vt:lpwstr>Kaplanoglu, Haluk</vt:lpwstr>
  </property>
  <property fmtid="{D5CDD505-2E9C-101B-9397-08002B2CF9AE}" pid="6" name="_ReviewingToolsShownOnce">
    <vt:lpwstr/>
  </property>
</Properties>
</file>