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210" windowWidth="11775" windowHeight="11640" tabRatio="906" activeTab="0"/>
  </bookViews>
  <sheets>
    <sheet name="2011HS27-07.01-03" sheetId="1" r:id="rId1"/>
    <sheet name="2011HS26-06.24-26" sheetId="2" r:id="rId2"/>
    <sheet name="2011HS25-06.17-19" sheetId="3" r:id="rId3"/>
    <sheet name="2011HS24-06.10-12" sheetId="4" r:id="rId4"/>
    <sheet name="2011HS23-06.03-05" sheetId="5" r:id="rId5"/>
    <sheet name="2011HS22-05.27-29" sheetId="6" r:id="rId6"/>
    <sheet name="2011HS21-05.20-22" sheetId="7" r:id="rId7"/>
    <sheet name="2011HS20-05.13-15" sheetId="8" r:id="rId8"/>
    <sheet name="2011HS19-05.06-08" sheetId="9" r:id="rId9"/>
    <sheet name="2011HS18-04.29-05.01" sheetId="10" r:id="rId10"/>
    <sheet name="2011HS17-04.22-24" sheetId="11" r:id="rId11"/>
    <sheet name="2011HS16-04.15-17" sheetId="12" r:id="rId12"/>
    <sheet name="2011HS15-04.08-10" sheetId="13" r:id="rId13"/>
    <sheet name="2011HS14-04.01-03" sheetId="14" r:id="rId14"/>
    <sheet name="2011HS13-03.25-27" sheetId="15" r:id="rId15"/>
    <sheet name="2011HS12-03.18-20" sheetId="16" r:id="rId16"/>
    <sheet name="2011HS11-03.11-13" sheetId="17" r:id="rId17"/>
    <sheet name="2011HS10-03.04-06" sheetId="18" r:id="rId18"/>
    <sheet name="2011HS09-02.25-27" sheetId="19" r:id="rId19"/>
    <sheet name="2011HS08-02.18-20" sheetId="20" r:id="rId20"/>
    <sheet name="2011HS07-02.11-13" sheetId="21" r:id="rId21"/>
    <sheet name="2011HS06-02.04-06" sheetId="22" r:id="rId22"/>
    <sheet name="2011HS05-01.28-30" sheetId="23" r:id="rId23"/>
    <sheet name="2011HS04-01.21-23" sheetId="24" r:id="rId24"/>
    <sheet name="2011HS03-01.14-16" sheetId="25" r:id="rId25"/>
    <sheet name="2011HS02-01.07-09" sheetId="26" r:id="rId26"/>
    <sheet name="2011HS01-12.31-01.02" sheetId="27" r:id="rId27"/>
    <sheet name="2010HS52-12.24-26" sheetId="28" r:id="rId28"/>
  </sheets>
  <definedNames>
    <definedName name="DAY15" localSheetId="27">'2010HS52-12.24-26'!$C:$C</definedName>
    <definedName name="DAY15" localSheetId="26">'2011HS01-12.31-01.02'!$C:$C</definedName>
    <definedName name="DAY15" localSheetId="25">'2011HS02-01.07-09'!$C:$C</definedName>
    <definedName name="DAY15" localSheetId="24">'2011HS03-01.14-16'!$C:$C</definedName>
    <definedName name="DAY15" localSheetId="23">'2011HS04-01.21-23'!$C:$C</definedName>
    <definedName name="DAY15" localSheetId="22">'2011HS05-01.28-30'!$C:$C</definedName>
    <definedName name="DAY15" localSheetId="21">'2011HS06-02.04-06'!$C:$C</definedName>
    <definedName name="DAY15" localSheetId="20">'2011HS07-02.11-13'!$C:$C</definedName>
    <definedName name="DAY15" localSheetId="19">'2011HS08-02.18-20'!$C:$C</definedName>
    <definedName name="DAY15" localSheetId="18">'2011HS09-02.25-27'!$C:$C</definedName>
    <definedName name="DAY15" localSheetId="17">'2011HS10-03.04-06'!$C:$C</definedName>
    <definedName name="DAY15" localSheetId="16">'2011HS11-03.11-13'!$C:$C</definedName>
    <definedName name="DAY15" localSheetId="15">'2011HS12-03.18-20'!$C:$C</definedName>
    <definedName name="DAY15" localSheetId="14">'2011HS13-03.25-27'!$C:$C</definedName>
    <definedName name="DAY15" localSheetId="13">'2011HS14-04.01-03'!$C:$C</definedName>
    <definedName name="DAY15" localSheetId="12">'2011HS15-04.08-10'!$C:$C</definedName>
    <definedName name="DAY15" localSheetId="11">'2011HS16-04.15-17'!$C:$C</definedName>
    <definedName name="DAY15" localSheetId="10">'2011HS17-04.22-24'!$C:$C</definedName>
    <definedName name="DAY15" localSheetId="9">'2011HS18-04.29-05.01'!$C:$C</definedName>
    <definedName name="DAY15" localSheetId="8">'2011HS19-05.06-08'!$C:$C</definedName>
    <definedName name="DAY15" localSheetId="7">'2011HS20-05.13-15'!$C:$C</definedName>
    <definedName name="DAY15" localSheetId="6">'2011HS21-05.20-22'!$C:$C</definedName>
    <definedName name="DAY15" localSheetId="5">'2011HS22-05.27-29'!$C:$C</definedName>
    <definedName name="DAY15" localSheetId="4">'2011HS23-06.03-05'!$C:$C</definedName>
    <definedName name="DAY15" localSheetId="3">'2011HS24-06.10-12'!$C:$C</definedName>
    <definedName name="DAY15" localSheetId="2">'2011HS25-06.17-19'!$C:$C</definedName>
    <definedName name="DAY15" localSheetId="1">'2011HS26-06.24-26'!$C:$C</definedName>
    <definedName name="DAY15" localSheetId="0">'2011HS27-07.01-03'!$C:$C</definedName>
    <definedName name="_xlnm.Print_Area" localSheetId="27">'2010HS52-12.24-26'!$B$1:$X$15</definedName>
    <definedName name="_xlnm.Print_Area" localSheetId="26">'2011HS01-12.31-01.02'!$B$1:$X$16</definedName>
    <definedName name="_xlnm.Print_Area" localSheetId="25">'2011HS02-01.07-09'!$B$1:$X$12</definedName>
    <definedName name="_xlnm.Print_Area" localSheetId="24">'2011HS03-01.14-16'!$B$1:$X$14</definedName>
    <definedName name="_xlnm.Print_Area" localSheetId="23">'2011HS04-01.21-23'!$B$1:$X$14</definedName>
    <definedName name="_xlnm.Print_Area" localSheetId="22">'2011HS05-01.28-30'!$B$1:$X$14</definedName>
    <definedName name="_xlnm.Print_Area" localSheetId="21">'2011HS06-02.04-06'!$B$1:$X$11</definedName>
    <definedName name="_xlnm.Print_Area" localSheetId="20">'2011HS07-02.11-13'!$B$1:$X$11</definedName>
    <definedName name="_xlnm.Print_Area" localSheetId="19">'2011HS08-02.18-20'!$B$1:$X$15</definedName>
    <definedName name="_xlnm.Print_Area" localSheetId="18">'2011HS09-02.25-27'!$B$1:$X$16</definedName>
    <definedName name="_xlnm.Print_Area" localSheetId="17">'2011HS10-03.04-06'!$B$1:$X$18</definedName>
    <definedName name="_xlnm.Print_Area" localSheetId="16">'2011HS11-03.11-13'!$B$1:$X$15</definedName>
    <definedName name="_xlnm.Print_Area" localSheetId="15">'2011HS12-03.18-20'!$B$1:$X$14</definedName>
    <definedName name="_xlnm.Print_Area" localSheetId="14">'2011HS13-03.25-27'!$B$1:$X$16</definedName>
    <definedName name="_xlnm.Print_Area" localSheetId="13">'2011HS14-04.01-03'!$B$1:$X$17</definedName>
    <definedName name="_xlnm.Print_Area" localSheetId="12">'2011HS15-04.08-10'!$B$1:$X$21</definedName>
    <definedName name="_xlnm.Print_Area" localSheetId="11">'2011HS16-04.15-17'!$B$1:$X$22</definedName>
    <definedName name="_xlnm.Print_Area" localSheetId="10">'2011HS17-04.22-24'!$B$1:$X$28</definedName>
    <definedName name="_xlnm.Print_Area" localSheetId="9">'2011HS18-04.29-05.01'!$B$1:$X$31</definedName>
    <definedName name="_xlnm.Print_Area" localSheetId="8">'2011HS19-05.06-08'!$B$1:$X$30</definedName>
    <definedName name="_xlnm.Print_Area" localSheetId="7">'2011HS20-05.13-15'!$B$1:$X$33</definedName>
    <definedName name="_xlnm.Print_Area" localSheetId="6">'2011HS21-05.20-22'!$B$1:$X$28</definedName>
    <definedName name="_xlnm.Print_Area" localSheetId="5">'2011HS22-05.27-29'!$B$1:$X$27</definedName>
    <definedName name="_xlnm.Print_Area" localSheetId="4">'2011HS23-06.03-05'!$B$1:$X$26</definedName>
    <definedName name="_xlnm.Print_Area" localSheetId="3">'2011HS24-06.10-12'!$B$1:$X$31</definedName>
    <definedName name="_xlnm.Print_Area" localSheetId="2">'2011HS25-06.17-19'!$B$1:$X$31</definedName>
    <definedName name="_xlnm.Print_Area" localSheetId="1">'2011HS26-06.24-26'!$B$1:$X$29</definedName>
    <definedName name="_xlnm.Print_Area" localSheetId="0">'2011HS27-07.01-03'!$B$1:$X$30</definedName>
  </definedNames>
  <calcPr fullCalcOnLoad="1"/>
</workbook>
</file>

<file path=xl/sharedStrings.xml><?xml version="1.0" encoding="utf-8"?>
<sst xmlns="http://schemas.openxmlformats.org/spreadsheetml/2006/main" count="2147" uniqueCount="108">
  <si>
    <t>TIGLON</t>
  </si>
  <si>
    <t>FOX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</si>
  <si>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</si>
  <si>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</si>
  <si>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</si>
  <si>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</si>
  <si>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</si>
  <si>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</si>
  <si>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</si>
  <si>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</si>
  <si>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</si>
  <si>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</si>
  <si>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</si>
  <si>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</si>
  <si>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</si>
  <si>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</si>
  <si>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</si>
  <si>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</si>
  <si>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</si>
  <si>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</si>
  <si>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>TOPLAM</t>
  </si>
  <si>
    <t>BIR FILM</t>
  </si>
  <si>
    <t>FILMA</t>
  </si>
  <si>
    <t>PATHE</t>
  </si>
  <si>
    <t>KALINOS</t>
  </si>
  <si>
    <t>L'AGE DE RAISON</t>
  </si>
  <si>
    <t>CENTURION</t>
  </si>
  <si>
    <t>WINX CLUB 3D: MAGICAL ADVENTURE</t>
  </si>
  <si>
    <t>UNSTOPPABLE</t>
  </si>
  <si>
    <t>UÇAN MELEKLER</t>
  </si>
  <si>
    <t>HACI YILMAZ F. Y.</t>
  </si>
  <si>
    <t>VAMPIRES SUCK</t>
  </si>
  <si>
    <t>OPEN SEASON 3</t>
  </si>
  <si>
    <t>SONY</t>
  </si>
  <si>
    <t>GIRL WHO PLAYED WITH FIRE, THE</t>
  </si>
  <si>
    <t>ÇAKALLARLA DANS</t>
  </si>
  <si>
    <t>SUGARWORKZ</t>
  </si>
  <si>
    <t>CHRONICLES OF NARNIA: THE VOYAGE OF THE DAWN TREADER, THE</t>
  </si>
  <si>
    <t>GULLIVER'S TRAVELS</t>
  </si>
  <si>
    <t>KUKURİKU: KADIN KRALLIĞI</t>
  </si>
  <si>
    <t>MATLA</t>
  </si>
  <si>
    <t>CIRKUS COLUMBIA</t>
  </si>
  <si>
    <t>LOVE AND OTHER DRUGS</t>
  </si>
  <si>
    <t>GET LOW</t>
  </si>
  <si>
    <t>KUTSAL DAMACANA: DRACOOLA</t>
  </si>
  <si>
    <t>İYİ SEYİRLER</t>
  </si>
  <si>
    <t>İNCİR REÇELİ</t>
  </si>
  <si>
    <t>AA FİLM</t>
  </si>
  <si>
    <t>127 HOURS</t>
  </si>
  <si>
    <t>BLACK SWAN</t>
  </si>
  <si>
    <t>NEXT THREE DAYS, THE</t>
  </si>
  <si>
    <t>FİDA</t>
  </si>
  <si>
    <t>FİLMARTI</t>
  </si>
  <si>
    <t>SILENT ARMY, THE</t>
  </si>
  <si>
    <t>BİR FİLM</t>
  </si>
  <si>
    <t>WINTER'S BONE</t>
  </si>
  <si>
    <t>AŞKIN İKİNCİ YARISI</t>
  </si>
  <si>
    <t>DETAY FILM</t>
  </si>
  <si>
    <t>KIDS ARE ALL RIGHT, THE</t>
  </si>
  <si>
    <t>SAKLI HAYATLAR</t>
  </si>
  <si>
    <t>DRAMA İSTANBUL</t>
  </si>
  <si>
    <t>PRESS</t>
  </si>
  <si>
    <t>KARINCALAR</t>
  </si>
  <si>
    <t>BIG MOMMAS: LIKE FATHER, LIKE SON</t>
  </si>
  <si>
    <t>KAYBEDENLER KULÜBÜ</t>
  </si>
  <si>
    <t>EKIP/TIGLON</t>
  </si>
  <si>
    <t>LINCOLN LAWYER, THE</t>
  </si>
  <si>
    <t>MARS ENTERTAINMENT</t>
  </si>
  <si>
    <t>GIRL WHO KICKED THE HORNETS' NEST, THE</t>
  </si>
  <si>
    <t>RIO</t>
  </si>
  <si>
    <t>LAST NIGHT</t>
  </si>
  <si>
    <t>SOURCE CODE</t>
  </si>
  <si>
    <t>BİZİM BÜYÜK ÇARESİZLİĞİMİZ</t>
  </si>
  <si>
    <t>BULUT FİLM</t>
  </si>
  <si>
    <t>WATER FOR ELEPHANTS</t>
  </si>
  <si>
    <t>AVATAR</t>
  </si>
  <si>
    <t>ALPHA AND OMEGA</t>
  </si>
  <si>
    <t>PACK, THE</t>
  </si>
  <si>
    <t>NEVER LET ME GO</t>
  </si>
  <si>
    <t>CHERRYBOMB</t>
  </si>
  <si>
    <t>ZEFİR</t>
  </si>
  <si>
    <t>FILMIK</t>
  </si>
  <si>
    <t>PINA</t>
  </si>
  <si>
    <t>DEVRİMDEN SONRA</t>
  </si>
  <si>
    <t>DÜNYA YAYIMCILIK</t>
  </si>
  <si>
    <t>VANISHING ON 7TH STREET</t>
  </si>
  <si>
    <t>HEARTBEATS</t>
  </si>
  <si>
    <t>ADRENAL</t>
  </si>
  <si>
    <t>KAR BEYAZ</t>
  </si>
  <si>
    <t>AĞUSTOS</t>
  </si>
  <si>
    <t>VALDEMAR LEGACY, THE</t>
  </si>
  <si>
    <t>BİNBİR FİLM</t>
  </si>
  <si>
    <t>ŞOV BİZINIS</t>
  </si>
  <si>
    <t>PANORAMA</t>
  </si>
  <si>
    <t>SOMEWHERE</t>
  </si>
  <si>
    <t>I SAW THE DEVIL</t>
  </si>
  <si>
    <t>X-MEN: FIRST CLASS</t>
  </si>
  <si>
    <t>ROOM IN ROME</t>
  </si>
  <si>
    <t>GNOMEO &amp; JULIET</t>
  </si>
  <si>
    <t>ANOTHER YEAR</t>
  </si>
  <si>
    <t>WRECKED</t>
  </si>
  <si>
    <t>ST TRINIAN'S 2: THE LEGEND OF FRITTON'S GOLD</t>
  </si>
  <si>
    <t>ROUTE IRISH</t>
  </si>
  <si>
    <t>İRFAN FİLM</t>
  </si>
  <si>
    <t>EAGLE, THE</t>
  </si>
  <si>
    <t>INSIDIOUS</t>
  </si>
  <si>
    <t>ZWART WATER (TWO EYES STARING)</t>
  </si>
  <si>
    <t>OF GODS AND MEN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</si>
</sst>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  <numFmt numFmtId="202" formatCode="#,##0.00\ &quot;TL&quot;"/>
    <numFmt numFmtId="203" formatCode="[$-F400]h:mm:ss\ AM/PM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20"/>
      <color indexed="57"/>
      <name val="Tahoma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40"/>
      <color indexed="22"/>
      <name val="Arial"/>
      <family val="2"/>
    </font>
    <font>
      <sz val="36"/>
      <color indexed="22"/>
      <name val="Arial"/>
      <family val="2"/>
    </font>
    <font>
      <sz val="30"/>
      <color indexed="22"/>
      <name val="Arial"/>
      <family val="2"/>
    </font>
    <font>
      <sz val="26"/>
      <color indexed="9"/>
      <name val="Impact"/>
      <family val="2"/>
    </font>
    <font>
      <b/>
      <sz val="18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" fontId="9" fillId="33" borderId="0" xfId="0" applyNumberFormat="1" applyFont="1" applyFill="1" applyBorder="1" applyAlignment="1" applyProtection="1">
      <alignment horizontal="right" vertical="center"/>
      <protection/>
    </xf>
    <xf numFmtId="43" fontId="3" fillId="33" borderId="0" xfId="44" applyFont="1" applyFill="1" applyBorder="1" applyAlignment="1" applyProtection="1">
      <alignment horizontal="left" vertical="center"/>
      <protection/>
    </xf>
    <xf numFmtId="19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91" fontId="8" fillId="33" borderId="0" xfId="0" applyNumberFormat="1" applyFont="1" applyFill="1" applyBorder="1" applyAlignment="1" applyProtection="1">
      <alignment horizontal="right" vertical="center"/>
      <protection/>
    </xf>
    <xf numFmtId="188" fontId="5" fillId="33" borderId="0" xfId="0" applyNumberFormat="1" applyFont="1" applyFill="1" applyBorder="1" applyAlignment="1" applyProtection="1">
      <alignment horizontal="right" vertical="center"/>
      <protection/>
    </xf>
    <xf numFmtId="191" fontId="3" fillId="33" borderId="0" xfId="0" applyNumberFormat="1" applyFont="1" applyFill="1" applyBorder="1" applyAlignment="1" applyProtection="1">
      <alignment horizontal="right" vertical="center"/>
      <protection/>
    </xf>
    <xf numFmtId="188" fontId="3" fillId="33" borderId="0" xfId="0" applyNumberFormat="1" applyFont="1" applyFill="1" applyBorder="1" applyAlignment="1" applyProtection="1">
      <alignment horizontal="right" vertical="center"/>
      <protection/>
    </xf>
    <xf numFmtId="191" fontId="7" fillId="33" borderId="0" xfId="0" applyNumberFormat="1" applyFont="1" applyFill="1" applyBorder="1" applyAlignment="1" applyProtection="1">
      <alignment horizontal="right" vertical="center"/>
      <protection/>
    </xf>
    <xf numFmtId="188" fontId="7" fillId="33" borderId="0" xfId="0" applyNumberFormat="1" applyFont="1" applyFill="1" applyBorder="1" applyAlignment="1" applyProtection="1">
      <alignment horizontal="right" vertical="center"/>
      <protection/>
    </xf>
    <xf numFmtId="191" fontId="5" fillId="33" borderId="0" xfId="0" applyNumberFormat="1" applyFont="1" applyFill="1" applyBorder="1" applyAlignment="1" applyProtection="1">
      <alignment horizontal="right" vertical="center"/>
      <protection/>
    </xf>
    <xf numFmtId="188" fontId="5" fillId="33" borderId="0" xfId="0" applyNumberFormat="1" applyFont="1" applyFill="1" applyBorder="1" applyAlignment="1" applyProtection="1">
      <alignment horizontal="right" vertical="center"/>
      <protection locked="0"/>
    </xf>
    <xf numFmtId="188" fontId="3" fillId="33" borderId="0" xfId="0" applyNumberFormat="1" applyFont="1" applyFill="1" applyBorder="1" applyAlignment="1" applyProtection="1">
      <alignment horizontal="right" vertical="center"/>
      <protection locked="0"/>
    </xf>
    <xf numFmtId="193" fontId="3" fillId="33" borderId="0" xfId="0" applyNumberFormat="1" applyFont="1" applyFill="1" applyBorder="1" applyAlignment="1" applyProtection="1">
      <alignment vertical="center"/>
      <protection locked="0"/>
    </xf>
    <xf numFmtId="191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190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191" fontId="4" fillId="33" borderId="0" xfId="0" applyNumberFormat="1" applyFont="1" applyFill="1" applyAlignment="1" applyProtection="1">
      <alignment vertical="center"/>
      <protection locked="0"/>
    </xf>
    <xf numFmtId="188" fontId="4" fillId="33" borderId="0" xfId="0" applyNumberFormat="1" applyFont="1" applyFill="1" applyAlignment="1" applyProtection="1">
      <alignment horizontal="right" vertical="center"/>
      <protection locked="0"/>
    </xf>
    <xf numFmtId="191" fontId="6" fillId="33" borderId="0" xfId="0" applyNumberFormat="1" applyFont="1" applyFill="1" applyAlignment="1" applyProtection="1">
      <alignment vertical="center"/>
      <protection locked="0"/>
    </xf>
    <xf numFmtId="188" fontId="6" fillId="33" borderId="0" xfId="0" applyNumberFormat="1" applyFont="1" applyFill="1" applyAlignment="1" applyProtection="1">
      <alignment horizontal="right" vertical="center"/>
      <protection locked="0"/>
    </xf>
    <xf numFmtId="193" fontId="4" fillId="33" borderId="0" xfId="0" applyNumberFormat="1" applyFont="1" applyFill="1" applyAlignment="1" applyProtection="1">
      <alignment vertical="center"/>
      <protection locked="0"/>
    </xf>
    <xf numFmtId="191" fontId="4" fillId="33" borderId="0" xfId="0" applyNumberFormat="1" applyFont="1" applyFill="1" applyAlignment="1" applyProtection="1">
      <alignment horizontal="right"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3" fontId="16" fillId="34" borderId="11" xfId="0" applyNumberFormat="1" applyFont="1" applyFill="1" applyBorder="1" applyAlignment="1" applyProtection="1">
      <alignment horizontal="center" vertical="center"/>
      <protection/>
    </xf>
    <xf numFmtId="0" fontId="16" fillId="34" borderId="11" xfId="0" applyFont="1" applyFill="1" applyBorder="1" applyAlignment="1" applyProtection="1">
      <alignment horizontal="center" vertical="center"/>
      <protection/>
    </xf>
    <xf numFmtId="191" fontId="16" fillId="34" borderId="11" xfId="0" applyNumberFormat="1" applyFont="1" applyFill="1" applyBorder="1" applyAlignment="1" applyProtection="1">
      <alignment horizontal="center" vertical="center"/>
      <protection/>
    </xf>
    <xf numFmtId="188" fontId="16" fillId="34" borderId="11" xfId="0" applyNumberFormat="1" applyFont="1" applyFill="1" applyBorder="1" applyAlignment="1" applyProtection="1">
      <alignment horizontal="right" vertical="center"/>
      <protection/>
    </xf>
    <xf numFmtId="193" fontId="16" fillId="34" borderId="11" xfId="0" applyNumberFormat="1" applyFont="1" applyFill="1" applyBorder="1" applyAlignment="1" applyProtection="1">
      <alignment horizontal="center" vertical="center"/>
      <protection/>
    </xf>
    <xf numFmtId="192" fontId="16" fillId="34" borderId="11" xfId="63" applyNumberFormat="1" applyFont="1" applyFill="1" applyBorder="1" applyAlignment="1" applyProtection="1">
      <alignment horizontal="center" vertical="center"/>
      <protection/>
    </xf>
    <xf numFmtId="193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193" fontId="15" fillId="0" borderId="13" xfId="0" applyNumberFormat="1" applyFont="1" applyFill="1" applyBorder="1" applyAlignment="1" applyProtection="1">
      <alignment horizontal="center" vertical="center" wrapText="1"/>
      <protection/>
    </xf>
    <xf numFmtId="188" fontId="15" fillId="0" borderId="14" xfId="0" applyNumberFormat="1" applyFont="1" applyFill="1" applyBorder="1" applyAlignment="1" applyProtection="1">
      <alignment horizontal="center" vertical="center" wrapText="1"/>
      <protection/>
    </xf>
    <xf numFmtId="193" fontId="15" fillId="0" borderId="15" xfId="0" applyNumberFormat="1" applyFont="1" applyFill="1" applyBorder="1" applyAlignment="1" applyProtection="1">
      <alignment horizontal="center" vertical="center" wrapText="1"/>
      <protection/>
    </xf>
    <xf numFmtId="188" fontId="15" fillId="0" borderId="15" xfId="0" applyNumberFormat="1" applyFont="1" applyFill="1" applyBorder="1" applyAlignment="1" applyProtection="1">
      <alignment horizontal="center" vertical="center" wrapText="1"/>
      <protection/>
    </xf>
    <xf numFmtId="191" fontId="15" fillId="0" borderId="14" xfId="0" applyNumberFormat="1" applyFont="1" applyBorder="1" applyAlignment="1" applyProtection="1">
      <alignment horizontal="center" vertical="center" wrapText="1"/>
      <protection/>
    </xf>
    <xf numFmtId="188" fontId="15" fillId="0" borderId="15" xfId="0" applyNumberFormat="1" applyFont="1" applyBorder="1" applyAlignment="1" applyProtection="1">
      <alignment horizontal="center" vertical="center" wrapText="1"/>
      <protection/>
    </xf>
    <xf numFmtId="191" fontId="15" fillId="0" borderId="15" xfId="0" applyNumberFormat="1" applyFont="1" applyBorder="1" applyAlignment="1" applyProtection="1">
      <alignment horizontal="center" vertical="center" wrapText="1"/>
      <protection/>
    </xf>
    <xf numFmtId="188" fontId="15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 shrinkToFit="1"/>
    </xf>
    <xf numFmtId="191" fontId="18" fillId="33" borderId="17" xfId="40" applyNumberFormat="1" applyFont="1" applyFill="1" applyBorder="1" applyAlignment="1">
      <alignment horizontal="right" vertical="center" shrinkToFit="1"/>
    </xf>
    <xf numFmtId="188" fontId="18" fillId="33" borderId="18" xfId="40" applyNumberFormat="1" applyFont="1" applyFill="1" applyBorder="1" applyAlignment="1">
      <alignment horizontal="right" vertical="center" shrinkToFit="1"/>
    </xf>
    <xf numFmtId="191" fontId="18" fillId="33" borderId="18" xfId="40" applyNumberFormat="1" applyFont="1" applyFill="1" applyBorder="1" applyAlignment="1">
      <alignment horizontal="right" vertical="center" shrinkToFit="1"/>
    </xf>
    <xf numFmtId="188" fontId="18" fillId="33" borderId="19" xfId="40" applyNumberFormat="1" applyFont="1" applyFill="1" applyBorder="1" applyAlignment="1">
      <alignment horizontal="right" vertical="center" shrinkToFit="1"/>
    </xf>
    <xf numFmtId="191" fontId="19" fillId="0" borderId="20" xfId="40" applyNumberFormat="1" applyFont="1" applyFill="1" applyBorder="1" applyAlignment="1" applyProtection="1">
      <alignment horizontal="right" vertical="center" shrinkToFit="1"/>
      <protection/>
    </xf>
    <xf numFmtId="188" fontId="19" fillId="33" borderId="16" xfId="40" applyNumberFormat="1" applyFont="1" applyFill="1" applyBorder="1" applyAlignment="1" applyProtection="1">
      <alignment horizontal="right" vertical="center" shrinkToFit="1"/>
      <protection/>
    </xf>
    <xf numFmtId="188" fontId="18" fillId="0" borderId="16" xfId="40" applyNumberFormat="1" applyFont="1" applyFill="1" applyBorder="1" applyAlignment="1">
      <alignment horizontal="right" vertical="center" shrinkToFit="1"/>
    </xf>
    <xf numFmtId="193" fontId="18" fillId="0" borderId="21" xfId="40" applyNumberFormat="1" applyFont="1" applyFill="1" applyBorder="1" applyAlignment="1">
      <alignment vertical="center" shrinkToFit="1"/>
    </xf>
    <xf numFmtId="191" fontId="18" fillId="0" borderId="17" xfId="40" applyNumberFormat="1" applyFont="1" applyFill="1" applyBorder="1" applyAlignment="1">
      <alignment horizontal="right" vertical="center" shrinkToFit="1"/>
    </xf>
    <xf numFmtId="192" fontId="18" fillId="33" borderId="19" xfId="40" applyNumberFormat="1" applyFont="1" applyFill="1" applyBorder="1" applyAlignment="1">
      <alignment vertical="center" shrinkToFit="1"/>
    </xf>
    <xf numFmtId="191" fontId="18" fillId="0" borderId="17" xfId="0" applyNumberFormat="1" applyFont="1" applyFill="1" applyBorder="1" applyAlignment="1">
      <alignment horizontal="right" vertical="center" shrinkToFit="1"/>
    </xf>
    <xf numFmtId="188" fontId="18" fillId="0" borderId="18" xfId="40" applyNumberFormat="1" applyFont="1" applyFill="1" applyBorder="1" applyAlignment="1" applyProtection="1">
      <alignment horizontal="right" vertical="center" shrinkToFit="1"/>
      <protection locked="0"/>
    </xf>
    <xf numFmtId="191" fontId="18" fillId="0" borderId="19" xfId="0" applyNumberFormat="1" applyFont="1" applyFill="1" applyBorder="1" applyAlignment="1">
      <alignment horizontal="right" vertical="center" shrinkToFit="1"/>
    </xf>
    <xf numFmtId="0" fontId="18" fillId="33" borderId="22" xfId="0" applyFont="1" applyFill="1" applyBorder="1" applyAlignment="1">
      <alignment horizontal="center" vertical="center" shrinkToFit="1"/>
    </xf>
    <xf numFmtId="0" fontId="17" fillId="33" borderId="23" xfId="0" applyFont="1" applyFill="1" applyBorder="1" applyAlignment="1">
      <alignment horizontal="left" vertical="center" shrinkToFit="1"/>
    </xf>
    <xf numFmtId="190" fontId="18" fillId="33" borderId="18" xfId="0" applyNumberFormat="1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left" vertical="center" shrinkToFit="1"/>
    </xf>
    <xf numFmtId="0" fontId="18" fillId="33" borderId="24" xfId="0" applyFont="1" applyFill="1" applyBorder="1" applyAlignment="1">
      <alignment horizontal="left" vertical="center" shrinkToFit="1"/>
    </xf>
    <xf numFmtId="0" fontId="18" fillId="33" borderId="16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 applyProtection="1">
      <alignment horizontal="center" vertical="center"/>
      <protection/>
    </xf>
    <xf numFmtId="1" fontId="20" fillId="0" borderId="26" xfId="0" applyNumberFormat="1" applyFont="1" applyFill="1" applyBorder="1" applyAlignment="1" applyProtection="1">
      <alignment horizontal="right" vertical="center"/>
      <protection/>
    </xf>
    <xf numFmtId="203" fontId="17" fillId="33" borderId="23" xfId="0" applyNumberFormat="1" applyFont="1" applyFill="1" applyBorder="1" applyAlignment="1">
      <alignment horizontal="left" vertical="center"/>
    </xf>
    <xf numFmtId="191" fontId="18" fillId="33" borderId="17" xfId="41" applyNumberFormat="1" applyFont="1" applyFill="1" applyBorder="1" applyAlignment="1">
      <alignment horizontal="right" vertical="center" shrinkToFit="1"/>
    </xf>
    <xf numFmtId="188" fontId="18" fillId="33" borderId="18" xfId="41" applyNumberFormat="1" applyFont="1" applyFill="1" applyBorder="1" applyAlignment="1">
      <alignment horizontal="right" vertical="center" shrinkToFit="1"/>
    </xf>
    <xf numFmtId="191" fontId="18" fillId="33" borderId="18" xfId="41" applyNumberFormat="1" applyFont="1" applyFill="1" applyBorder="1" applyAlignment="1">
      <alignment horizontal="right" vertical="center" shrinkToFit="1"/>
    </xf>
    <xf numFmtId="188" fontId="18" fillId="33" borderId="19" xfId="41" applyNumberFormat="1" applyFont="1" applyFill="1" applyBorder="1" applyAlignment="1">
      <alignment horizontal="right" vertical="center" shrinkToFit="1"/>
    </xf>
    <xf numFmtId="191" fontId="19" fillId="0" borderId="20" xfId="41" applyNumberFormat="1" applyFont="1" applyFill="1" applyBorder="1" applyAlignment="1" applyProtection="1">
      <alignment horizontal="right" vertical="center" shrinkToFit="1"/>
      <protection/>
    </xf>
    <xf numFmtId="188" fontId="19" fillId="33" borderId="16" xfId="41" applyNumberFormat="1" applyFont="1" applyFill="1" applyBorder="1" applyAlignment="1" applyProtection="1">
      <alignment horizontal="right" vertical="center" shrinkToFit="1"/>
      <protection/>
    </xf>
    <xf numFmtId="188" fontId="18" fillId="0" borderId="16" xfId="41" applyNumberFormat="1" applyFont="1" applyFill="1" applyBorder="1" applyAlignment="1">
      <alignment horizontal="right" vertical="center" shrinkToFit="1"/>
    </xf>
    <xf numFmtId="193" fontId="18" fillId="0" borderId="21" xfId="41" applyNumberFormat="1" applyFont="1" applyFill="1" applyBorder="1" applyAlignment="1">
      <alignment vertical="center" shrinkToFit="1"/>
    </xf>
    <xf numFmtId="191" fontId="18" fillId="0" borderId="17" xfId="41" applyNumberFormat="1" applyFont="1" applyFill="1" applyBorder="1" applyAlignment="1">
      <alignment horizontal="right" vertical="center" shrinkToFit="1"/>
    </xf>
    <xf numFmtId="192" fontId="18" fillId="33" borderId="19" xfId="41" applyNumberFormat="1" applyFont="1" applyFill="1" applyBorder="1" applyAlignment="1">
      <alignment vertical="center" shrinkToFit="1"/>
    </xf>
    <xf numFmtId="188" fontId="18" fillId="0" borderId="18" xfId="41" applyNumberFormat="1" applyFont="1" applyFill="1" applyBorder="1" applyAlignment="1" applyProtection="1">
      <alignment horizontal="right" vertical="center" shrinkToFit="1"/>
      <protection locked="0"/>
    </xf>
    <xf numFmtId="191" fontId="19" fillId="0" borderId="20" xfId="41" applyNumberFormat="1" applyFont="1" applyFill="1" applyBorder="1" applyAlignment="1" applyProtection="1">
      <alignment horizontal="right" vertical="center"/>
      <protection/>
    </xf>
    <xf numFmtId="192" fontId="18" fillId="33" borderId="19" xfId="41" applyNumberFormat="1" applyFont="1" applyFill="1" applyBorder="1" applyAlignment="1">
      <alignment vertical="center"/>
    </xf>
    <xf numFmtId="192" fontId="18" fillId="0" borderId="19" xfId="41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 shrinkToFit="1"/>
    </xf>
    <xf numFmtId="191" fontId="19" fillId="0" borderId="20" xfId="41" applyNumberFormat="1" applyFont="1" applyFill="1" applyBorder="1" applyAlignment="1" applyProtection="1">
      <alignment vertical="center"/>
      <protection/>
    </xf>
    <xf numFmtId="191" fontId="18" fillId="0" borderId="17" xfId="0" applyNumberFormat="1" applyFont="1" applyFill="1" applyBorder="1" applyAlignment="1">
      <alignment vertical="center" shrinkToFit="1"/>
    </xf>
    <xf numFmtId="188" fontId="18" fillId="0" borderId="18" xfId="41" applyNumberFormat="1" applyFont="1" applyFill="1" applyBorder="1" applyAlignment="1" applyProtection="1">
      <alignment vertical="center" shrinkToFit="1"/>
      <protection locked="0"/>
    </xf>
    <xf numFmtId="191" fontId="18" fillId="0" borderId="19" xfId="0" applyNumberFormat="1" applyFont="1" applyFill="1" applyBorder="1" applyAlignment="1">
      <alignment vertical="center" shrinkToFit="1"/>
    </xf>
    <xf numFmtId="191" fontId="19" fillId="0" borderId="17" xfId="41" applyNumberFormat="1" applyFont="1" applyFill="1" applyBorder="1" applyAlignment="1" applyProtection="1">
      <alignment vertical="center"/>
      <protection/>
    </xf>
    <xf numFmtId="191" fontId="18" fillId="0" borderId="20" xfId="41" applyNumberFormat="1" applyFont="1" applyFill="1" applyBorder="1" applyAlignment="1">
      <alignment horizontal="right" vertical="center" shrinkToFit="1"/>
    </xf>
    <xf numFmtId="203" fontId="17" fillId="33" borderId="23" xfId="0" applyNumberFormat="1" applyFont="1" applyFill="1" applyBorder="1" applyAlignment="1">
      <alignment horizontal="left" vertical="center" shrinkToFit="1"/>
    </xf>
    <xf numFmtId="191" fontId="19" fillId="0" borderId="20" xfId="41" applyNumberFormat="1" applyFont="1" applyFill="1" applyBorder="1" applyAlignment="1" applyProtection="1">
      <alignment vertical="center" shrinkToFit="1"/>
      <protection/>
    </xf>
    <xf numFmtId="192" fontId="18" fillId="0" borderId="19" xfId="41" applyNumberFormat="1" applyFont="1" applyFill="1" applyBorder="1" applyAlignment="1">
      <alignment vertical="center" shrinkToFit="1"/>
    </xf>
    <xf numFmtId="0" fontId="14" fillId="33" borderId="0" xfId="0" applyFont="1" applyFill="1" applyBorder="1" applyAlignment="1" applyProtection="1">
      <alignment horizontal="center" vertical="center"/>
      <protection/>
    </xf>
    <xf numFmtId="191" fontId="19" fillId="33" borderId="20" xfId="40" applyNumberFormat="1" applyFont="1" applyFill="1" applyBorder="1" applyAlignment="1" applyProtection="1">
      <alignment horizontal="right" vertical="center" shrinkToFit="1"/>
      <protection/>
    </xf>
    <xf numFmtId="188" fontId="18" fillId="33" borderId="16" xfId="40" applyNumberFormat="1" applyFont="1" applyFill="1" applyBorder="1" applyAlignment="1">
      <alignment horizontal="right" vertical="center" shrinkToFit="1"/>
    </xf>
    <xf numFmtId="191" fontId="18" fillId="33" borderId="20" xfId="40" applyNumberFormat="1" applyFont="1" applyFill="1" applyBorder="1" applyAlignment="1">
      <alignment horizontal="right" vertical="center" shrinkToFit="1"/>
    </xf>
    <xf numFmtId="191" fontId="19" fillId="0" borderId="17" xfId="41" applyNumberFormat="1" applyFont="1" applyFill="1" applyBorder="1" applyAlignment="1" applyProtection="1">
      <alignment vertical="center" shrinkToFit="1"/>
      <protection/>
    </xf>
    <xf numFmtId="188" fontId="18" fillId="0" borderId="27" xfId="41" applyNumberFormat="1" applyFont="1" applyFill="1" applyBorder="1" applyAlignment="1" applyProtection="1">
      <alignment vertical="center" shrinkToFit="1"/>
      <protection locked="0"/>
    </xf>
    <xf numFmtId="191" fontId="18" fillId="0" borderId="28" xfId="0" applyNumberFormat="1" applyFont="1" applyFill="1" applyBorder="1" applyAlignment="1">
      <alignment vertical="center" shrinkToFit="1"/>
    </xf>
    <xf numFmtId="188" fontId="18" fillId="0" borderId="16" xfId="41" applyNumberFormat="1" applyFont="1" applyFill="1" applyBorder="1" applyAlignment="1" applyProtection="1">
      <alignment vertical="center" shrinkToFit="1"/>
      <protection locked="0"/>
    </xf>
    <xf numFmtId="1" fontId="20" fillId="35" borderId="26" xfId="0" applyNumberFormat="1" applyFont="1" applyFill="1" applyBorder="1" applyAlignment="1" applyProtection="1">
      <alignment horizontal="right" vertical="center"/>
      <protection/>
    </xf>
    <xf numFmtId="0" fontId="18" fillId="36" borderId="24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left" vertical="center" shrinkToFit="1"/>
    </xf>
    <xf numFmtId="191" fontId="18" fillId="36" borderId="17" xfId="41" applyNumberFormat="1" applyFont="1" applyFill="1" applyBorder="1" applyAlignment="1">
      <alignment horizontal="right" vertical="center" shrinkToFit="1"/>
    </xf>
    <xf numFmtId="188" fontId="18" fillId="36" borderId="18" xfId="41" applyNumberFormat="1" applyFont="1" applyFill="1" applyBorder="1" applyAlignment="1">
      <alignment horizontal="right" vertical="center" shrinkToFit="1"/>
    </xf>
    <xf numFmtId="191" fontId="18" fillId="36" borderId="18" xfId="41" applyNumberFormat="1" applyFont="1" applyFill="1" applyBorder="1" applyAlignment="1">
      <alignment horizontal="right" vertical="center" shrinkToFit="1"/>
    </xf>
    <xf numFmtId="188" fontId="18" fillId="36" borderId="19" xfId="41" applyNumberFormat="1" applyFont="1" applyFill="1" applyBorder="1" applyAlignment="1">
      <alignment horizontal="right" vertical="center" shrinkToFit="1"/>
    </xf>
    <xf numFmtId="191" fontId="19" fillId="36" borderId="20" xfId="41" applyNumberFormat="1" applyFont="1" applyFill="1" applyBorder="1" applyAlignment="1" applyProtection="1">
      <alignment horizontal="right" vertical="center" shrinkToFit="1"/>
      <protection/>
    </xf>
    <xf numFmtId="191" fontId="18" fillId="36" borderId="17" xfId="0" applyNumberFormat="1" applyFont="1" applyFill="1" applyBorder="1" applyAlignment="1">
      <alignment vertical="center" shrinkToFit="1"/>
    </xf>
    <xf numFmtId="188" fontId="18" fillId="36" borderId="18" xfId="41" applyNumberFormat="1" applyFont="1" applyFill="1" applyBorder="1" applyAlignment="1" applyProtection="1">
      <alignment vertical="center" shrinkToFit="1"/>
      <protection locked="0"/>
    </xf>
    <xf numFmtId="1" fontId="9" fillId="33" borderId="0" xfId="60" applyNumberFormat="1" applyFont="1" applyFill="1" applyBorder="1" applyAlignment="1" applyProtection="1">
      <alignment horizontal="right" vertical="center"/>
      <protection/>
    </xf>
    <xf numFmtId="43" fontId="3" fillId="33" borderId="0" xfId="46" applyFont="1" applyFill="1" applyBorder="1" applyAlignment="1" applyProtection="1">
      <alignment horizontal="left" vertical="center"/>
      <protection/>
    </xf>
    <xf numFmtId="190" fontId="3" fillId="33" borderId="0" xfId="60" applyNumberFormat="1" applyFont="1" applyFill="1" applyBorder="1" applyAlignment="1" applyProtection="1">
      <alignment horizontal="center" vertical="center"/>
      <protection/>
    </xf>
    <xf numFmtId="0" fontId="3" fillId="33" borderId="0" xfId="60" applyFont="1" applyFill="1" applyBorder="1" applyAlignment="1" applyProtection="1">
      <alignment vertical="center"/>
      <protection/>
    </xf>
    <xf numFmtId="0" fontId="3" fillId="33" borderId="0" xfId="60" applyNumberFormat="1" applyFont="1" applyFill="1" applyBorder="1" applyAlignment="1" applyProtection="1">
      <alignment horizontal="center" vertical="center"/>
      <protection/>
    </xf>
    <xf numFmtId="191" fontId="8" fillId="33" borderId="0" xfId="60" applyNumberFormat="1" applyFont="1" applyFill="1" applyBorder="1" applyAlignment="1" applyProtection="1">
      <alignment horizontal="right" vertical="center"/>
      <protection/>
    </xf>
    <xf numFmtId="188" fontId="5" fillId="33" borderId="0" xfId="60" applyNumberFormat="1" applyFont="1" applyFill="1" applyBorder="1" applyAlignment="1" applyProtection="1">
      <alignment horizontal="right" vertical="center"/>
      <protection/>
    </xf>
    <xf numFmtId="191" fontId="3" fillId="33" borderId="0" xfId="60" applyNumberFormat="1" applyFont="1" applyFill="1" applyBorder="1" applyAlignment="1" applyProtection="1">
      <alignment horizontal="right" vertical="center"/>
      <protection/>
    </xf>
    <xf numFmtId="188" fontId="3" fillId="33" borderId="0" xfId="60" applyNumberFormat="1" applyFont="1" applyFill="1" applyBorder="1" applyAlignment="1" applyProtection="1">
      <alignment horizontal="right" vertical="center"/>
      <protection/>
    </xf>
    <xf numFmtId="191" fontId="7" fillId="33" borderId="0" xfId="60" applyNumberFormat="1" applyFont="1" applyFill="1" applyBorder="1" applyAlignment="1" applyProtection="1">
      <alignment horizontal="right" vertical="center"/>
      <protection/>
    </xf>
    <xf numFmtId="188" fontId="7" fillId="33" borderId="0" xfId="60" applyNumberFormat="1" applyFont="1" applyFill="1" applyBorder="1" applyAlignment="1" applyProtection="1">
      <alignment horizontal="right" vertical="center"/>
      <protection/>
    </xf>
    <xf numFmtId="191" fontId="5" fillId="33" borderId="0" xfId="60" applyNumberFormat="1" applyFont="1" applyFill="1" applyBorder="1" applyAlignment="1" applyProtection="1">
      <alignment horizontal="right" vertical="center"/>
      <protection/>
    </xf>
    <xf numFmtId="188" fontId="5" fillId="33" borderId="0" xfId="60" applyNumberFormat="1" applyFont="1" applyFill="1" applyBorder="1" applyAlignment="1" applyProtection="1">
      <alignment horizontal="right" vertical="center"/>
      <protection locked="0"/>
    </xf>
    <xf numFmtId="188" fontId="3" fillId="33" borderId="0" xfId="60" applyNumberFormat="1" applyFont="1" applyFill="1" applyBorder="1" applyAlignment="1" applyProtection="1">
      <alignment horizontal="right" vertical="center"/>
      <protection locked="0"/>
    </xf>
    <xf numFmtId="193" fontId="3" fillId="33" borderId="0" xfId="60" applyNumberFormat="1" applyFont="1" applyFill="1" applyBorder="1" applyAlignment="1" applyProtection="1">
      <alignment vertical="center"/>
      <protection locked="0"/>
    </xf>
    <xf numFmtId="191" fontId="3" fillId="33" borderId="0" xfId="60" applyNumberFormat="1" applyFont="1" applyFill="1" applyBorder="1" applyAlignment="1" applyProtection="1">
      <alignment vertical="center"/>
      <protection locked="0"/>
    </xf>
    <xf numFmtId="0" fontId="3" fillId="33" borderId="0" xfId="60" applyFont="1" applyFill="1" applyBorder="1" applyAlignment="1" applyProtection="1">
      <alignment vertical="center"/>
      <protection locked="0"/>
    </xf>
    <xf numFmtId="0" fontId="13" fillId="33" borderId="0" xfId="60" applyFont="1" applyFill="1" applyBorder="1" applyAlignment="1" applyProtection="1">
      <alignment vertical="center"/>
      <protection locked="0"/>
    </xf>
    <xf numFmtId="0" fontId="14" fillId="33" borderId="10" xfId="60" applyFont="1" applyFill="1" applyBorder="1" applyAlignment="1" applyProtection="1">
      <alignment horizontal="center" vertical="center"/>
      <protection/>
    </xf>
    <xf numFmtId="0" fontId="15" fillId="33" borderId="0" xfId="60" applyFont="1" applyFill="1" applyBorder="1" applyAlignment="1" applyProtection="1">
      <alignment horizontal="center" vertical="center"/>
      <protection/>
    </xf>
    <xf numFmtId="0" fontId="14" fillId="33" borderId="25" xfId="60" applyFont="1" applyFill="1" applyBorder="1" applyAlignment="1" applyProtection="1">
      <alignment horizontal="center" vertical="center"/>
      <protection/>
    </xf>
    <xf numFmtId="191" fontId="15" fillId="0" borderId="14" xfId="60" applyNumberFormat="1" applyFont="1" applyBorder="1" applyAlignment="1" applyProtection="1">
      <alignment horizontal="center" vertical="center" wrapText="1"/>
      <protection/>
    </xf>
    <xf numFmtId="188" fontId="15" fillId="0" borderId="15" xfId="60" applyNumberFormat="1" applyFont="1" applyBorder="1" applyAlignment="1" applyProtection="1">
      <alignment horizontal="center" vertical="center" wrapText="1"/>
      <protection/>
    </xf>
    <xf numFmtId="191" fontId="15" fillId="0" borderId="15" xfId="60" applyNumberFormat="1" applyFont="1" applyBorder="1" applyAlignment="1" applyProtection="1">
      <alignment horizontal="center" vertical="center" wrapText="1"/>
      <protection/>
    </xf>
    <xf numFmtId="188" fontId="15" fillId="0" borderId="13" xfId="60" applyNumberFormat="1" applyFont="1" applyBorder="1" applyAlignment="1" applyProtection="1">
      <alignment horizontal="center" vertical="center" wrapText="1"/>
      <protection/>
    </xf>
    <xf numFmtId="188" fontId="15" fillId="0" borderId="14" xfId="60" applyNumberFormat="1" applyFont="1" applyFill="1" applyBorder="1" applyAlignment="1" applyProtection="1">
      <alignment horizontal="center" vertical="center" wrapText="1"/>
      <protection/>
    </xf>
    <xf numFmtId="193" fontId="15" fillId="0" borderId="15" xfId="60" applyNumberFormat="1" applyFont="1" applyFill="1" applyBorder="1" applyAlignment="1" applyProtection="1">
      <alignment horizontal="center" vertical="center" wrapText="1"/>
      <protection/>
    </xf>
    <xf numFmtId="188" fontId="15" fillId="0" borderId="15" xfId="60" applyNumberFormat="1" applyFont="1" applyFill="1" applyBorder="1" applyAlignment="1" applyProtection="1">
      <alignment horizontal="center" vertical="center" wrapText="1"/>
      <protection/>
    </xf>
    <xf numFmtId="193" fontId="15" fillId="0" borderId="13" xfId="60" applyNumberFormat="1" applyFont="1" applyFill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1" fontId="20" fillId="0" borderId="26" xfId="60" applyNumberFormat="1" applyFont="1" applyFill="1" applyBorder="1" applyAlignment="1" applyProtection="1">
      <alignment horizontal="right" vertical="center"/>
      <protection/>
    </xf>
    <xf numFmtId="203" fontId="17" fillId="33" borderId="23" xfId="60" applyNumberFormat="1" applyFont="1" applyFill="1" applyBorder="1" applyAlignment="1">
      <alignment horizontal="left" vertical="center" shrinkToFit="1"/>
      <protection/>
    </xf>
    <xf numFmtId="190" fontId="18" fillId="33" borderId="18" xfId="60" applyNumberFormat="1" applyFont="1" applyFill="1" applyBorder="1" applyAlignment="1">
      <alignment horizontal="center" vertical="center" shrinkToFit="1"/>
      <protection/>
    </xf>
    <xf numFmtId="0" fontId="18" fillId="33" borderId="18" xfId="60" applyFont="1" applyFill="1" applyBorder="1" applyAlignment="1">
      <alignment horizontal="left" vertical="center" shrinkToFit="1"/>
      <protection/>
    </xf>
    <xf numFmtId="0" fontId="18" fillId="33" borderId="24" xfId="60" applyFont="1" applyFill="1" applyBorder="1" applyAlignment="1">
      <alignment horizontal="left" vertical="center" shrinkToFit="1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0" borderId="16" xfId="60" applyFont="1" applyFill="1" applyBorder="1" applyAlignment="1">
      <alignment horizontal="center" vertical="center" shrinkToFit="1"/>
      <protection/>
    </xf>
    <xf numFmtId="0" fontId="18" fillId="33" borderId="22" xfId="60" applyFont="1" applyFill="1" applyBorder="1" applyAlignment="1">
      <alignment horizontal="center" vertical="center" shrinkToFit="1"/>
      <protection/>
    </xf>
    <xf numFmtId="191" fontId="18" fillId="0" borderId="17" xfId="60" applyNumberFormat="1" applyFont="1" applyFill="1" applyBorder="1" applyAlignment="1">
      <alignment vertical="center" shrinkToFit="1"/>
      <protection/>
    </xf>
    <xf numFmtId="191" fontId="18" fillId="0" borderId="19" xfId="60" applyNumberFormat="1" applyFont="1" applyFill="1" applyBorder="1" applyAlignment="1">
      <alignment vertical="center" shrinkToFit="1"/>
      <protection/>
    </xf>
    <xf numFmtId="0" fontId="18" fillId="0" borderId="24" xfId="60" applyFont="1" applyFill="1" applyBorder="1" applyAlignment="1">
      <alignment horizontal="left" vertical="center" shrinkToFit="1"/>
      <protection/>
    </xf>
    <xf numFmtId="191" fontId="18" fillId="0" borderId="28" xfId="60" applyNumberFormat="1" applyFont="1" applyFill="1" applyBorder="1" applyAlignment="1">
      <alignment vertical="center" shrinkToFit="1"/>
      <protection/>
    </xf>
    <xf numFmtId="0" fontId="17" fillId="0" borderId="23" xfId="60" applyFont="1" applyFill="1" applyBorder="1" applyAlignment="1">
      <alignment horizontal="left" vertical="center" shrinkToFit="1"/>
      <protection/>
    </xf>
    <xf numFmtId="1" fontId="20" fillId="35" borderId="26" xfId="60" applyNumberFormat="1" applyFont="1" applyFill="1" applyBorder="1" applyAlignment="1" applyProtection="1">
      <alignment horizontal="right" vertical="center"/>
      <protection/>
    </xf>
    <xf numFmtId="3" fontId="16" fillId="34" borderId="11" xfId="60" applyNumberFormat="1" applyFont="1" applyFill="1" applyBorder="1" applyAlignment="1" applyProtection="1">
      <alignment horizontal="center" vertical="center"/>
      <protection/>
    </xf>
    <xf numFmtId="0" fontId="16" fillId="34" borderId="11" xfId="60" applyFont="1" applyFill="1" applyBorder="1" applyAlignment="1" applyProtection="1">
      <alignment horizontal="center" vertical="center"/>
      <protection/>
    </xf>
    <xf numFmtId="191" fontId="16" fillId="34" borderId="11" xfId="60" applyNumberFormat="1" applyFont="1" applyFill="1" applyBorder="1" applyAlignment="1" applyProtection="1">
      <alignment horizontal="center" vertical="center"/>
      <protection/>
    </xf>
    <xf numFmtId="188" fontId="16" fillId="34" borderId="11" xfId="60" applyNumberFormat="1" applyFont="1" applyFill="1" applyBorder="1" applyAlignment="1" applyProtection="1">
      <alignment horizontal="right" vertical="center"/>
      <protection/>
    </xf>
    <xf numFmtId="193" fontId="16" fillId="34" borderId="11" xfId="60" applyNumberFormat="1" applyFont="1" applyFill="1" applyBorder="1" applyAlignment="1" applyProtection="1">
      <alignment horizontal="center" vertical="center"/>
      <protection/>
    </xf>
    <xf numFmtId="192" fontId="16" fillId="34" borderId="11" xfId="64" applyNumberFormat="1" applyFont="1" applyFill="1" applyBorder="1" applyAlignment="1" applyProtection="1">
      <alignment horizontal="center" vertical="center"/>
      <protection/>
    </xf>
    <xf numFmtId="193" fontId="16" fillId="34" borderId="12" xfId="60" applyNumberFormat="1" applyFont="1" applyFill="1" applyBorder="1" applyAlignment="1" applyProtection="1">
      <alignment horizontal="center" vertical="center"/>
      <protection/>
    </xf>
    <xf numFmtId="0" fontId="16" fillId="33" borderId="0" xfId="60" applyFont="1" applyFill="1" applyBorder="1" applyAlignment="1" applyProtection="1">
      <alignment horizontal="center" vertical="center"/>
      <protection/>
    </xf>
    <xf numFmtId="0" fontId="9" fillId="33" borderId="0" xfId="60" applyFont="1" applyFill="1" applyAlignment="1" applyProtection="1">
      <alignment horizontal="right" vertical="center"/>
      <protection locked="0"/>
    </xf>
    <xf numFmtId="0" fontId="4" fillId="33" borderId="0" xfId="60" applyFont="1" applyFill="1" applyAlignment="1" applyProtection="1">
      <alignment horizontal="left" vertical="center"/>
      <protection locked="0"/>
    </xf>
    <xf numFmtId="190" fontId="4" fillId="33" borderId="0" xfId="60" applyNumberFormat="1" applyFont="1" applyFill="1" applyAlignment="1" applyProtection="1">
      <alignment horizontal="center" vertical="center"/>
      <protection locked="0"/>
    </xf>
    <xf numFmtId="0" fontId="4" fillId="33" borderId="0" xfId="60" applyFont="1" applyFill="1" applyAlignment="1" applyProtection="1">
      <alignment vertical="center"/>
      <protection locked="0"/>
    </xf>
    <xf numFmtId="0" fontId="4" fillId="33" borderId="0" xfId="60" applyFont="1" applyFill="1" applyAlignment="1" applyProtection="1">
      <alignment horizontal="center" vertical="center"/>
      <protection locked="0"/>
    </xf>
    <xf numFmtId="191" fontId="6" fillId="33" borderId="0" xfId="60" applyNumberFormat="1" applyFont="1" applyFill="1" applyAlignment="1" applyProtection="1">
      <alignment vertical="center"/>
      <protection locked="0"/>
    </xf>
    <xf numFmtId="188" fontId="4" fillId="33" borderId="0" xfId="60" applyNumberFormat="1" applyFont="1" applyFill="1" applyAlignment="1" applyProtection="1">
      <alignment horizontal="right" vertical="center"/>
      <protection locked="0"/>
    </xf>
    <xf numFmtId="188" fontId="6" fillId="33" borderId="0" xfId="60" applyNumberFormat="1" applyFont="1" applyFill="1" applyAlignment="1" applyProtection="1">
      <alignment horizontal="right" vertical="center"/>
      <protection locked="0"/>
    </xf>
    <xf numFmtId="193" fontId="4" fillId="33" borderId="0" xfId="60" applyNumberFormat="1" applyFont="1" applyFill="1" applyAlignment="1" applyProtection="1">
      <alignment vertical="center"/>
      <protection locked="0"/>
    </xf>
    <xf numFmtId="191" fontId="4" fillId="33" borderId="0" xfId="60" applyNumberFormat="1" applyFont="1" applyFill="1" applyAlignment="1" applyProtection="1">
      <alignment horizontal="right" vertical="center"/>
      <protection locked="0"/>
    </xf>
    <xf numFmtId="191" fontId="4" fillId="33" borderId="0" xfId="60" applyNumberFormat="1" applyFont="1" applyFill="1" applyAlignment="1" applyProtection="1">
      <alignment vertical="center"/>
      <protection locked="0"/>
    </xf>
    <xf numFmtId="1" fontId="61" fillId="0" borderId="26" xfId="0" applyNumberFormat="1" applyFont="1" applyFill="1" applyBorder="1" applyAlignment="1" applyProtection="1">
      <alignment horizontal="right" vertical="center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185" fontId="15" fillId="0" borderId="33" xfId="0" applyNumberFormat="1" applyFont="1" applyFill="1" applyBorder="1" applyAlignment="1" applyProtection="1">
      <alignment horizontal="center" vertical="center" wrapText="1"/>
      <protection/>
    </xf>
    <xf numFmtId="185" fontId="15" fillId="0" borderId="34" xfId="0" applyNumberFormat="1" applyFont="1" applyFill="1" applyBorder="1" applyAlignment="1" applyProtection="1">
      <alignment horizontal="center" vertical="center" wrapText="1"/>
      <protection/>
    </xf>
    <xf numFmtId="185" fontId="15" fillId="0" borderId="35" xfId="0" applyNumberFormat="1" applyFont="1" applyFill="1" applyBorder="1" applyAlignment="1" applyProtection="1">
      <alignment horizontal="center" vertical="center" wrapText="1"/>
      <protection/>
    </xf>
    <xf numFmtId="185" fontId="15" fillId="0" borderId="36" xfId="0" applyNumberFormat="1" applyFont="1" applyFill="1" applyBorder="1" applyAlignment="1" applyProtection="1">
      <alignment horizontal="center" vertical="center" wrapText="1"/>
      <protection/>
    </xf>
    <xf numFmtId="193" fontId="15" fillId="0" borderId="33" xfId="0" applyNumberFormat="1" applyFont="1" applyFill="1" applyBorder="1" applyAlignment="1" applyProtection="1">
      <alignment horizontal="center" vertical="center" wrapText="1"/>
      <protection/>
    </xf>
    <xf numFmtId="193" fontId="15" fillId="0" borderId="37" xfId="0" applyNumberFormat="1" applyFont="1" applyFill="1" applyBorder="1" applyAlignment="1" applyProtection="1">
      <alignment horizontal="center" vertical="center" wrapText="1"/>
      <protection/>
    </xf>
    <xf numFmtId="193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34" borderId="38" xfId="0" applyFont="1" applyFill="1" applyBorder="1" applyAlignment="1">
      <alignment horizontal="right" vertical="center"/>
    </xf>
    <xf numFmtId="0" fontId="16" fillId="33" borderId="39" xfId="0" applyFont="1" applyFill="1" applyBorder="1" applyAlignment="1">
      <alignment horizontal="right" vertical="center"/>
    </xf>
    <xf numFmtId="0" fontId="12" fillId="33" borderId="39" xfId="0" applyFont="1" applyFill="1" applyBorder="1" applyAlignment="1">
      <alignment horizontal="right" vertical="center"/>
    </xf>
    <xf numFmtId="0" fontId="12" fillId="33" borderId="40" xfId="0" applyFont="1" applyFill="1" applyBorder="1" applyAlignment="1">
      <alignment horizontal="right" vertical="center"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center"/>
    </xf>
    <xf numFmtId="43" fontId="15" fillId="0" borderId="41" xfId="44" applyFont="1" applyFill="1" applyBorder="1" applyAlignment="1" applyProtection="1">
      <alignment horizontal="center" vertical="center"/>
      <protection/>
    </xf>
    <xf numFmtId="43" fontId="15" fillId="0" borderId="42" xfId="44" applyFont="1" applyFill="1" applyBorder="1" applyAlignment="1" applyProtection="1">
      <alignment horizontal="center" vertical="center"/>
      <protection/>
    </xf>
    <xf numFmtId="190" fontId="15" fillId="0" borderId="29" xfId="0" applyNumberFormat="1" applyFont="1" applyFill="1" applyBorder="1" applyAlignment="1" applyProtection="1">
      <alignment horizontal="center" vertical="center" wrapText="1"/>
      <protection/>
    </xf>
    <xf numFmtId="190" fontId="15" fillId="0" borderId="30" xfId="0" applyNumberFormat="1" applyFont="1" applyFill="1" applyBorder="1" applyAlignment="1" applyProtection="1">
      <alignment horizontal="center" vertical="center" wrapText="1"/>
      <protection/>
    </xf>
    <xf numFmtId="185" fontId="15" fillId="0" borderId="35" xfId="60" applyNumberFormat="1" applyFont="1" applyFill="1" applyBorder="1" applyAlignment="1" applyProtection="1">
      <alignment horizontal="center" vertical="center" wrapText="1"/>
      <protection/>
    </xf>
    <xf numFmtId="185" fontId="15" fillId="0" borderId="36" xfId="60" applyNumberFormat="1" applyFont="1" applyFill="1" applyBorder="1" applyAlignment="1" applyProtection="1">
      <alignment horizontal="center" vertical="center" wrapText="1"/>
      <protection/>
    </xf>
    <xf numFmtId="193" fontId="15" fillId="0" borderId="33" xfId="60" applyNumberFormat="1" applyFont="1" applyFill="1" applyBorder="1" applyAlignment="1" applyProtection="1">
      <alignment horizontal="center" vertical="center" wrapText="1"/>
      <protection/>
    </xf>
    <xf numFmtId="193" fontId="15" fillId="0" borderId="37" xfId="60" applyNumberFormat="1" applyFont="1" applyFill="1" applyBorder="1" applyAlignment="1" applyProtection="1">
      <alignment horizontal="center" vertical="center" wrapText="1"/>
      <protection/>
    </xf>
    <xf numFmtId="193" fontId="15" fillId="0" borderId="36" xfId="60" applyNumberFormat="1" applyFont="1" applyFill="1" applyBorder="1" applyAlignment="1" applyProtection="1">
      <alignment horizontal="center" vertical="center" wrapText="1"/>
      <protection/>
    </xf>
    <xf numFmtId="185" fontId="15" fillId="0" borderId="33" xfId="60" applyNumberFormat="1" applyFont="1" applyFill="1" applyBorder="1" applyAlignment="1" applyProtection="1">
      <alignment horizontal="center" vertical="center" wrapText="1"/>
      <protection/>
    </xf>
    <xf numFmtId="0" fontId="16" fillId="34" borderId="38" xfId="60" applyFont="1" applyFill="1" applyBorder="1" applyAlignment="1">
      <alignment horizontal="right" vertical="center"/>
      <protection/>
    </xf>
    <xf numFmtId="0" fontId="16" fillId="33" borderId="39" xfId="60" applyFont="1" applyFill="1" applyBorder="1" applyAlignment="1">
      <alignment horizontal="right" vertical="center"/>
      <protection/>
    </xf>
    <xf numFmtId="0" fontId="12" fillId="33" borderId="39" xfId="60" applyFont="1" applyFill="1" applyBorder="1" applyAlignment="1">
      <alignment horizontal="right" vertical="center"/>
      <protection/>
    </xf>
    <xf numFmtId="0" fontId="12" fillId="33" borderId="40" xfId="60" applyFont="1" applyFill="1" applyBorder="1" applyAlignment="1">
      <alignment horizontal="right" vertical="center"/>
      <protection/>
    </xf>
    <xf numFmtId="0" fontId="11" fillId="34" borderId="0" xfId="60" applyFont="1" applyFill="1" applyBorder="1" applyAlignment="1" applyProtection="1">
      <alignment horizontal="center" vertical="center"/>
      <protection/>
    </xf>
    <xf numFmtId="0" fontId="12" fillId="33" borderId="0" xfId="60" applyFont="1" applyFill="1" applyAlignment="1">
      <alignment vertical="center"/>
      <protection/>
    </xf>
    <xf numFmtId="43" fontId="15" fillId="0" borderId="41" xfId="46" applyFont="1" applyFill="1" applyBorder="1" applyAlignment="1" applyProtection="1">
      <alignment horizontal="center" vertical="center"/>
      <protection/>
    </xf>
    <xf numFmtId="43" fontId="15" fillId="0" borderId="42" xfId="46" applyFont="1" applyFill="1" applyBorder="1" applyAlignment="1" applyProtection="1">
      <alignment horizontal="center" vertical="center"/>
      <protection/>
    </xf>
    <xf numFmtId="190" fontId="15" fillId="0" borderId="29" xfId="60" applyNumberFormat="1" applyFont="1" applyFill="1" applyBorder="1" applyAlignment="1" applyProtection="1">
      <alignment horizontal="center" vertical="center" wrapText="1"/>
      <protection/>
    </xf>
    <xf numFmtId="190" fontId="15" fillId="0" borderId="30" xfId="60" applyNumberFormat="1" applyFont="1" applyFill="1" applyBorder="1" applyAlignment="1" applyProtection="1">
      <alignment horizontal="center" vertical="center" wrapText="1"/>
      <protection/>
    </xf>
    <xf numFmtId="0" fontId="15" fillId="0" borderId="29" xfId="60" applyFont="1" applyFill="1" applyBorder="1" applyAlignment="1" applyProtection="1">
      <alignment horizontal="center" vertical="center" wrapText="1"/>
      <protection/>
    </xf>
    <xf numFmtId="0" fontId="15" fillId="0" borderId="30" xfId="60" applyFont="1" applyFill="1" applyBorder="1" applyAlignment="1" applyProtection="1">
      <alignment horizontal="center" vertical="center" wrapText="1"/>
      <protection/>
    </xf>
    <xf numFmtId="0" fontId="15" fillId="0" borderId="31" xfId="60" applyFont="1" applyFill="1" applyBorder="1" applyAlignment="1" applyProtection="1">
      <alignment horizontal="center" vertical="center" wrapText="1"/>
      <protection/>
    </xf>
    <xf numFmtId="0" fontId="15" fillId="0" borderId="32" xfId="60" applyFont="1" applyFill="1" applyBorder="1" applyAlignment="1" applyProtection="1">
      <alignment horizontal="center" vertical="center" wrapText="1"/>
      <protection/>
    </xf>
    <xf numFmtId="185" fontId="15" fillId="0" borderId="34" xfId="6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Binlik Ayracı 2 2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  <cellStyle name="Yüzde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669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421225" y="0"/>
          <a:ext cx="3009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65020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5963900" y="781050"/>
          <a:ext cx="48006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27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01-03 TEMMUZ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18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29 NİSAN-01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17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22-24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16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15-17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15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08 - 10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14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01 - 03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3360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9355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3169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4782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13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25-27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18-20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11-13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10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04-06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09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25-27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26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24-26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08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18-20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07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11-13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06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04-06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05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28-30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04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21-23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027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023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1837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03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14-16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01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118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9932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7625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07-09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01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118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9932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7625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31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ARALIK 2010 - 02 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01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118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9932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7625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52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24-26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ARALIK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25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17-19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24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10-12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23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03-05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27-29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20-22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20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13-15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19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06-08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tabSelected="1"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D1" sqref="D1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1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17.7109375" style="25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6.8515625" style="23" customWidth="1"/>
    <col min="23" max="23" width="13.140625" style="24" customWidth="1"/>
    <col min="24" max="24" width="12.421875" style="27" bestFit="1" customWidth="1"/>
    <col min="25" max="25" width="7.57421875" style="18" customWidth="1"/>
    <col min="26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177">
        <f>B4+1</f>
        <v>1</v>
      </c>
      <c r="C5" s="93" t="s">
        <v>46</v>
      </c>
      <c r="D5" s="65">
        <v>40585</v>
      </c>
      <c r="E5" s="66" t="s">
        <v>0</v>
      </c>
      <c r="F5" s="106" t="s">
        <v>47</v>
      </c>
      <c r="G5" s="68">
        <v>58</v>
      </c>
      <c r="H5" s="49">
        <v>58</v>
      </c>
      <c r="I5" s="63">
        <v>21</v>
      </c>
      <c r="J5" s="72">
        <v>22026</v>
      </c>
      <c r="K5" s="73">
        <v>2489</v>
      </c>
      <c r="L5" s="74">
        <v>33087</v>
      </c>
      <c r="M5" s="73">
        <v>3471</v>
      </c>
      <c r="N5" s="74">
        <v>35394.5</v>
      </c>
      <c r="O5" s="75">
        <v>3702</v>
      </c>
      <c r="P5" s="76">
        <f aca="true" t="shared" si="0" ref="P5:Q29">J5+L5+N5</f>
        <v>90507.5</v>
      </c>
      <c r="Q5" s="77">
        <f t="shared" si="0"/>
        <v>9662</v>
      </c>
      <c r="R5" s="78">
        <f>Q5/H5</f>
        <v>166.58620689655172</v>
      </c>
      <c r="S5" s="79">
        <f aca="true" t="shared" si="1" ref="S5:S29">+P5/Q5</f>
        <v>9.367367004760919</v>
      </c>
      <c r="T5" s="94">
        <v>118236.5</v>
      </c>
      <c r="U5" s="95">
        <f>-(T5-P5)/T5</f>
        <v>-0.23452148871118478</v>
      </c>
      <c r="V5" s="88">
        <v>1287030.25</v>
      </c>
      <c r="W5" s="103">
        <v>159021</v>
      </c>
      <c r="X5" s="90">
        <f aca="true" t="shared" si="2" ref="X5:X29">V5/W5</f>
        <v>8.093460926544292</v>
      </c>
    </row>
    <row r="6" spans="2:24" s="31" customFormat="1" ht="27.75" customHeight="1">
      <c r="B6" s="177">
        <f aca="true" t="shared" si="3" ref="B6:B29">B5+1</f>
        <v>2</v>
      </c>
      <c r="C6" s="93" t="s">
        <v>105</v>
      </c>
      <c r="D6" s="65">
        <v>40718</v>
      </c>
      <c r="E6" s="66" t="s">
        <v>0</v>
      </c>
      <c r="F6" s="67" t="s">
        <v>67</v>
      </c>
      <c r="G6" s="68">
        <v>42</v>
      </c>
      <c r="H6" s="49">
        <v>42</v>
      </c>
      <c r="I6" s="63">
        <v>2</v>
      </c>
      <c r="J6" s="72">
        <v>18985</v>
      </c>
      <c r="K6" s="73">
        <v>1671</v>
      </c>
      <c r="L6" s="74">
        <v>24063.5</v>
      </c>
      <c r="M6" s="73">
        <v>2074</v>
      </c>
      <c r="N6" s="74">
        <v>26449.5</v>
      </c>
      <c r="O6" s="75">
        <v>2278</v>
      </c>
      <c r="P6" s="76">
        <f t="shared" si="0"/>
        <v>69498</v>
      </c>
      <c r="Q6" s="77">
        <f t="shared" si="0"/>
        <v>6023</v>
      </c>
      <c r="R6" s="78">
        <f>Q6/H6</f>
        <v>143.4047619047619</v>
      </c>
      <c r="S6" s="79">
        <f t="shared" si="1"/>
        <v>11.538768055786154</v>
      </c>
      <c r="T6" s="94">
        <v>112040</v>
      </c>
      <c r="U6" s="95">
        <f>-(T6-P6)/T6</f>
        <v>-0.3797036772581221</v>
      </c>
      <c r="V6" s="88">
        <v>276242</v>
      </c>
      <c r="W6" s="89">
        <v>25348</v>
      </c>
      <c r="X6" s="90">
        <f t="shared" si="2"/>
        <v>10.8979801167745</v>
      </c>
    </row>
    <row r="7" spans="2:24" s="31" customFormat="1" ht="27" customHeight="1">
      <c r="B7" s="177">
        <f t="shared" si="3"/>
        <v>3</v>
      </c>
      <c r="C7" s="93" t="s">
        <v>96</v>
      </c>
      <c r="D7" s="65">
        <v>40697</v>
      </c>
      <c r="E7" s="66" t="s">
        <v>0</v>
      </c>
      <c r="F7" s="67" t="s">
        <v>1</v>
      </c>
      <c r="G7" s="68">
        <v>111</v>
      </c>
      <c r="H7" s="49">
        <v>95</v>
      </c>
      <c r="I7" s="63">
        <v>5</v>
      </c>
      <c r="J7" s="72">
        <v>12840</v>
      </c>
      <c r="K7" s="73">
        <v>1380</v>
      </c>
      <c r="L7" s="74">
        <v>20146</v>
      </c>
      <c r="M7" s="73">
        <v>2051</v>
      </c>
      <c r="N7" s="74">
        <v>20085</v>
      </c>
      <c r="O7" s="75">
        <v>2104</v>
      </c>
      <c r="P7" s="76">
        <f>J7+L7+N7</f>
        <v>53071</v>
      </c>
      <c r="Q7" s="77">
        <f>K7+M7+O7</f>
        <v>5535</v>
      </c>
      <c r="R7" s="78">
        <f>Q7/H7</f>
        <v>58.26315789473684</v>
      </c>
      <c r="S7" s="79">
        <f>+P7/Q7</f>
        <v>9.58825654923216</v>
      </c>
      <c r="T7" s="94">
        <v>128747.5</v>
      </c>
      <c r="U7" s="95">
        <f>-(T7-P7)/T7</f>
        <v>-0.5877900541758092</v>
      </c>
      <c r="V7" s="88">
        <v>1896113</v>
      </c>
      <c r="W7" s="89">
        <v>189067</v>
      </c>
      <c r="X7" s="90">
        <f>V7/W7</f>
        <v>10.028788736268096</v>
      </c>
    </row>
    <row r="8" spans="2:24" s="31" customFormat="1" ht="27" customHeight="1">
      <c r="B8" s="177">
        <f t="shared" si="3"/>
        <v>4</v>
      </c>
      <c r="C8" s="93" t="s">
        <v>104</v>
      </c>
      <c r="D8" s="65">
        <v>40718</v>
      </c>
      <c r="E8" s="66" t="s">
        <v>0</v>
      </c>
      <c r="F8" s="67" t="s">
        <v>0</v>
      </c>
      <c r="G8" s="68">
        <v>25</v>
      </c>
      <c r="H8" s="49">
        <v>25</v>
      </c>
      <c r="I8" s="63">
        <v>2</v>
      </c>
      <c r="J8" s="72">
        <v>3813.5</v>
      </c>
      <c r="K8" s="73">
        <v>349</v>
      </c>
      <c r="L8" s="74">
        <v>5915.5</v>
      </c>
      <c r="M8" s="73">
        <v>505</v>
      </c>
      <c r="N8" s="74">
        <v>6567</v>
      </c>
      <c r="O8" s="75">
        <v>562</v>
      </c>
      <c r="P8" s="76">
        <f t="shared" si="0"/>
        <v>16296</v>
      </c>
      <c r="Q8" s="77">
        <f t="shared" si="0"/>
        <v>1416</v>
      </c>
      <c r="R8" s="78">
        <f>Q8/H8</f>
        <v>56.64</v>
      </c>
      <c r="S8" s="79">
        <f t="shared" si="1"/>
        <v>11.508474576271187</v>
      </c>
      <c r="T8" s="94">
        <v>36858</v>
      </c>
      <c r="U8" s="95">
        <f>-(T8-P8)/T8</f>
        <v>-0.5578707471919258</v>
      </c>
      <c r="V8" s="88">
        <v>73669</v>
      </c>
      <c r="W8" s="89">
        <v>6769</v>
      </c>
      <c r="X8" s="90">
        <f t="shared" si="2"/>
        <v>10.883291475845768</v>
      </c>
    </row>
    <row r="9" spans="2:24" s="31" customFormat="1" ht="27" customHeight="1">
      <c r="B9" s="177">
        <f t="shared" si="3"/>
        <v>5</v>
      </c>
      <c r="C9" s="93" t="s">
        <v>100</v>
      </c>
      <c r="D9" s="65">
        <v>40704</v>
      </c>
      <c r="E9" s="66" t="s">
        <v>0</v>
      </c>
      <c r="F9" s="67" t="s">
        <v>24</v>
      </c>
      <c r="G9" s="68">
        <v>25</v>
      </c>
      <c r="H9" s="49">
        <v>25</v>
      </c>
      <c r="I9" s="63">
        <v>4</v>
      </c>
      <c r="J9" s="72">
        <v>3463</v>
      </c>
      <c r="K9" s="73">
        <v>394</v>
      </c>
      <c r="L9" s="74">
        <v>5328</v>
      </c>
      <c r="M9" s="73">
        <v>606</v>
      </c>
      <c r="N9" s="74">
        <v>5571.5</v>
      </c>
      <c r="O9" s="75">
        <v>637</v>
      </c>
      <c r="P9" s="76">
        <f>J9+L9+N9</f>
        <v>14362.5</v>
      </c>
      <c r="Q9" s="77">
        <f>K9+M9+O9</f>
        <v>1637</v>
      </c>
      <c r="R9" s="78">
        <f>Q9/H9</f>
        <v>65.48</v>
      </c>
      <c r="S9" s="79">
        <f>+P9/Q9</f>
        <v>8.773671350030543</v>
      </c>
      <c r="T9" s="94">
        <v>20909.5</v>
      </c>
      <c r="U9" s="95">
        <f>-(T9-P9)/T9</f>
        <v>-0.31311126521437627</v>
      </c>
      <c r="V9" s="88">
        <v>233048.5</v>
      </c>
      <c r="W9" s="103">
        <v>21176</v>
      </c>
      <c r="X9" s="90">
        <f>V9/W9</f>
        <v>11.005312618058179</v>
      </c>
    </row>
    <row r="10" spans="2:24" s="31" customFormat="1" ht="27" customHeight="1">
      <c r="B10" s="177">
        <f t="shared" si="3"/>
        <v>6</v>
      </c>
      <c r="C10" s="93" t="s">
        <v>98</v>
      </c>
      <c r="D10" s="65">
        <v>40697</v>
      </c>
      <c r="E10" s="66" t="s">
        <v>0</v>
      </c>
      <c r="F10" s="67" t="s">
        <v>0</v>
      </c>
      <c r="G10" s="68">
        <v>71</v>
      </c>
      <c r="H10" s="49">
        <v>41</v>
      </c>
      <c r="I10" s="63">
        <v>5</v>
      </c>
      <c r="J10" s="72">
        <v>2435.5</v>
      </c>
      <c r="K10" s="73">
        <v>358</v>
      </c>
      <c r="L10" s="74">
        <v>5015</v>
      </c>
      <c r="M10" s="73">
        <v>698</v>
      </c>
      <c r="N10" s="74">
        <v>4432</v>
      </c>
      <c r="O10" s="75">
        <v>642</v>
      </c>
      <c r="P10" s="76">
        <f>J10+L10+N10</f>
        <v>11882.5</v>
      </c>
      <c r="Q10" s="77">
        <f>K10+M10+O10</f>
        <v>1698</v>
      </c>
      <c r="R10" s="78">
        <f>Q10/H10</f>
        <v>41.41463414634146</v>
      </c>
      <c r="S10" s="79">
        <f>+P10/Q10</f>
        <v>6.99793875147232</v>
      </c>
      <c r="T10" s="94">
        <v>11641.5</v>
      </c>
      <c r="U10" s="95">
        <f>-(T10-P10)/T10</f>
        <v>0.02070179959627196</v>
      </c>
      <c r="V10" s="88">
        <v>373937.25</v>
      </c>
      <c r="W10" s="89">
        <v>42359</v>
      </c>
      <c r="X10" s="90">
        <f>V10/W10</f>
        <v>8.827811090913384</v>
      </c>
    </row>
    <row r="11" spans="2:24" s="31" customFormat="1" ht="27" customHeight="1">
      <c r="B11" s="177">
        <f t="shared" si="3"/>
        <v>7</v>
      </c>
      <c r="C11" s="93" t="s">
        <v>106</v>
      </c>
      <c r="D11" s="65">
        <v>40725</v>
      </c>
      <c r="E11" s="66" t="s">
        <v>0</v>
      </c>
      <c r="F11" s="67" t="s">
        <v>24</v>
      </c>
      <c r="G11" s="68">
        <v>6</v>
      </c>
      <c r="H11" s="49">
        <v>6</v>
      </c>
      <c r="I11" s="63">
        <v>1</v>
      </c>
      <c r="J11" s="72">
        <v>2279.5</v>
      </c>
      <c r="K11" s="73">
        <v>258</v>
      </c>
      <c r="L11" s="74">
        <v>3340.5</v>
      </c>
      <c r="M11" s="73">
        <v>348</v>
      </c>
      <c r="N11" s="74">
        <v>3742</v>
      </c>
      <c r="O11" s="75">
        <v>387</v>
      </c>
      <c r="P11" s="76">
        <f>J11+L11+N11</f>
        <v>9362</v>
      </c>
      <c r="Q11" s="77">
        <f>K11+M11+O11</f>
        <v>993</v>
      </c>
      <c r="R11" s="78">
        <f>Q11/H11</f>
        <v>165.5</v>
      </c>
      <c r="S11" s="79">
        <f>+P11/Q11</f>
        <v>9.427995971802618</v>
      </c>
      <c r="T11" s="94"/>
      <c r="U11" s="95"/>
      <c r="V11" s="88">
        <v>9362</v>
      </c>
      <c r="W11" s="103">
        <v>993</v>
      </c>
      <c r="X11" s="90">
        <f>V11/W11</f>
        <v>9.427995971802618</v>
      </c>
    </row>
    <row r="12" spans="2:24" s="31" customFormat="1" ht="27" customHeight="1">
      <c r="B12" s="177">
        <f t="shared" si="3"/>
        <v>8</v>
      </c>
      <c r="C12" s="93" t="s">
        <v>107</v>
      </c>
      <c r="D12" s="65">
        <v>40725</v>
      </c>
      <c r="E12" s="66" t="s">
        <v>0</v>
      </c>
      <c r="F12" s="67" t="s">
        <v>21</v>
      </c>
      <c r="G12" s="68">
        <v>5</v>
      </c>
      <c r="H12" s="49">
        <v>5</v>
      </c>
      <c r="I12" s="63">
        <v>1</v>
      </c>
      <c r="J12" s="72">
        <v>1584</v>
      </c>
      <c r="K12" s="73">
        <v>100</v>
      </c>
      <c r="L12" s="74">
        <v>2911</v>
      </c>
      <c r="M12" s="73">
        <v>184</v>
      </c>
      <c r="N12" s="74">
        <v>2502</v>
      </c>
      <c r="O12" s="75">
        <v>154</v>
      </c>
      <c r="P12" s="76">
        <f t="shared" si="0"/>
        <v>6997</v>
      </c>
      <c r="Q12" s="77">
        <f t="shared" si="0"/>
        <v>438</v>
      </c>
      <c r="R12" s="78">
        <f>Q12/H12</f>
        <v>87.6</v>
      </c>
      <c r="S12" s="79">
        <f t="shared" si="1"/>
        <v>15.974885844748858</v>
      </c>
      <c r="T12" s="94"/>
      <c r="U12" s="95"/>
      <c r="V12" s="88">
        <v>6997</v>
      </c>
      <c r="W12" s="103">
        <v>438</v>
      </c>
      <c r="X12" s="90">
        <f t="shared" si="2"/>
        <v>15.974885844748858</v>
      </c>
    </row>
    <row r="13" spans="2:24" s="31" customFormat="1" ht="27" customHeight="1">
      <c r="B13" s="177">
        <f t="shared" si="3"/>
        <v>9</v>
      </c>
      <c r="C13" s="93" t="s">
        <v>69</v>
      </c>
      <c r="D13" s="65">
        <v>40641</v>
      </c>
      <c r="E13" s="66" t="s">
        <v>0</v>
      </c>
      <c r="F13" s="67" t="s">
        <v>1</v>
      </c>
      <c r="G13" s="68">
        <v>137</v>
      </c>
      <c r="H13" s="49">
        <v>12</v>
      </c>
      <c r="I13" s="63">
        <v>13</v>
      </c>
      <c r="J13" s="72">
        <v>1484.5</v>
      </c>
      <c r="K13" s="73">
        <v>219</v>
      </c>
      <c r="L13" s="74">
        <v>1972.5</v>
      </c>
      <c r="M13" s="73">
        <v>300</v>
      </c>
      <c r="N13" s="74">
        <v>1649</v>
      </c>
      <c r="O13" s="75">
        <v>266</v>
      </c>
      <c r="P13" s="76">
        <f>J13+L13+N13</f>
        <v>5106</v>
      </c>
      <c r="Q13" s="77">
        <f>K13+M13+O13</f>
        <v>785</v>
      </c>
      <c r="R13" s="78">
        <f>Q13/H13</f>
        <v>65.41666666666667</v>
      </c>
      <c r="S13" s="79">
        <f>+P13/Q13</f>
        <v>6.5044585987261145</v>
      </c>
      <c r="T13" s="94">
        <v>2967.5</v>
      </c>
      <c r="U13" s="95">
        <f>-(T13-P13)/T13</f>
        <v>0.7206402695871946</v>
      </c>
      <c r="V13" s="88">
        <v>3339894.49</v>
      </c>
      <c r="W13" s="103">
        <v>345811</v>
      </c>
      <c r="X13" s="90">
        <f>V13/W13</f>
        <v>9.658149943177055</v>
      </c>
    </row>
    <row r="14" spans="2:24" s="31" customFormat="1" ht="27" customHeight="1">
      <c r="B14" s="177">
        <f t="shared" si="3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10</v>
      </c>
      <c r="I14" s="63">
        <v>8</v>
      </c>
      <c r="J14" s="72">
        <v>998</v>
      </c>
      <c r="K14" s="73">
        <v>135</v>
      </c>
      <c r="L14" s="74">
        <v>1235</v>
      </c>
      <c r="M14" s="73">
        <v>150</v>
      </c>
      <c r="N14" s="74">
        <v>1939.5</v>
      </c>
      <c r="O14" s="75">
        <v>235</v>
      </c>
      <c r="P14" s="76">
        <f>J14+L14+N14</f>
        <v>4172.5</v>
      </c>
      <c r="Q14" s="77">
        <f>K14+M14+O14</f>
        <v>520</v>
      </c>
      <c r="R14" s="78">
        <f>Q14/H14</f>
        <v>52</v>
      </c>
      <c r="S14" s="79">
        <f>+P14/Q14</f>
        <v>8.024038461538462</v>
      </c>
      <c r="T14" s="94">
        <v>6488</v>
      </c>
      <c r="U14" s="95">
        <f>-(T14-P14)/T14</f>
        <v>-0.3568896424167694</v>
      </c>
      <c r="V14" s="88">
        <v>96877.5</v>
      </c>
      <c r="W14" s="103">
        <v>11864</v>
      </c>
      <c r="X14" s="90">
        <f>V14/W14</f>
        <v>8.165669251517194</v>
      </c>
    </row>
    <row r="15" spans="2:24" s="31" customFormat="1" ht="27" customHeight="1">
      <c r="B15" s="177">
        <f t="shared" si="3"/>
        <v>11</v>
      </c>
      <c r="C15" s="93" t="s">
        <v>77</v>
      </c>
      <c r="D15" s="65">
        <v>40655</v>
      </c>
      <c r="E15" s="66" t="s">
        <v>0</v>
      </c>
      <c r="F15" s="106" t="s">
        <v>21</v>
      </c>
      <c r="G15" s="68">
        <v>15</v>
      </c>
      <c r="H15" s="49">
        <v>14</v>
      </c>
      <c r="I15" s="63">
        <v>11</v>
      </c>
      <c r="J15" s="72">
        <v>1248</v>
      </c>
      <c r="K15" s="73">
        <v>182</v>
      </c>
      <c r="L15" s="74">
        <v>1308</v>
      </c>
      <c r="M15" s="73">
        <v>172</v>
      </c>
      <c r="N15" s="74">
        <v>1399</v>
      </c>
      <c r="O15" s="75">
        <v>181</v>
      </c>
      <c r="P15" s="76">
        <f>J15+L15+N15</f>
        <v>3955</v>
      </c>
      <c r="Q15" s="77">
        <f>K15+M15+O15</f>
        <v>535</v>
      </c>
      <c r="R15" s="78">
        <f>Q15/H15</f>
        <v>38.214285714285715</v>
      </c>
      <c r="S15" s="79">
        <f>+P15/Q15</f>
        <v>7.392523364485982</v>
      </c>
      <c r="T15" s="94">
        <v>9153</v>
      </c>
      <c r="U15" s="95">
        <f>-(T15-P15)/T15</f>
        <v>-0.5679012345679012</v>
      </c>
      <c r="V15" s="88">
        <v>195475</v>
      </c>
      <c r="W15" s="103">
        <v>25423</v>
      </c>
      <c r="X15" s="90">
        <f>V15/W15</f>
        <v>7.688903748574126</v>
      </c>
    </row>
    <row r="16" spans="2:24" s="31" customFormat="1" ht="27" customHeight="1">
      <c r="B16" s="177">
        <f t="shared" si="3"/>
        <v>12</v>
      </c>
      <c r="C16" s="93" t="s">
        <v>78</v>
      </c>
      <c r="D16" s="65">
        <v>40662</v>
      </c>
      <c r="E16" s="66" t="s">
        <v>0</v>
      </c>
      <c r="F16" s="106" t="s">
        <v>1</v>
      </c>
      <c r="G16" s="68">
        <v>19</v>
      </c>
      <c r="H16" s="49">
        <v>10</v>
      </c>
      <c r="I16" s="63">
        <v>10</v>
      </c>
      <c r="J16" s="72">
        <v>853</v>
      </c>
      <c r="K16" s="73">
        <v>125</v>
      </c>
      <c r="L16" s="74">
        <v>1491.5</v>
      </c>
      <c r="M16" s="73">
        <v>191</v>
      </c>
      <c r="N16" s="74">
        <v>1281</v>
      </c>
      <c r="O16" s="75">
        <v>167</v>
      </c>
      <c r="P16" s="76">
        <f>J16+L16+N16</f>
        <v>3625.5</v>
      </c>
      <c r="Q16" s="77">
        <f>K16+M16+O16</f>
        <v>483</v>
      </c>
      <c r="R16" s="78">
        <f>Q16/H16</f>
        <v>48.3</v>
      </c>
      <c r="S16" s="79">
        <f>+P16/Q16</f>
        <v>7.5062111801242235</v>
      </c>
      <c r="T16" s="94">
        <v>7693.5</v>
      </c>
      <c r="U16" s="95">
        <f>-(T16-P16)/T16</f>
        <v>-0.528758042503412</v>
      </c>
      <c r="V16" s="88">
        <v>309337.75</v>
      </c>
      <c r="W16" s="103">
        <v>31189</v>
      </c>
      <c r="X16" s="90">
        <f>V16/W16</f>
        <v>9.918168264452211</v>
      </c>
    </row>
    <row r="17" spans="2:24" s="31" customFormat="1" ht="27" customHeight="1">
      <c r="B17" s="177">
        <f t="shared" si="3"/>
        <v>13</v>
      </c>
      <c r="C17" s="93" t="s">
        <v>85</v>
      </c>
      <c r="D17" s="65">
        <v>40669</v>
      </c>
      <c r="E17" s="66" t="s">
        <v>0</v>
      </c>
      <c r="F17" s="67" t="s">
        <v>21</v>
      </c>
      <c r="G17" s="68">
        <v>58</v>
      </c>
      <c r="H17" s="49">
        <v>14</v>
      </c>
      <c r="I17" s="63">
        <v>9</v>
      </c>
      <c r="J17" s="72">
        <v>893</v>
      </c>
      <c r="K17" s="73">
        <v>122</v>
      </c>
      <c r="L17" s="74">
        <v>1246</v>
      </c>
      <c r="M17" s="73">
        <v>159</v>
      </c>
      <c r="N17" s="74">
        <v>1472.5</v>
      </c>
      <c r="O17" s="75">
        <v>198</v>
      </c>
      <c r="P17" s="76">
        <f t="shared" si="0"/>
        <v>3611.5</v>
      </c>
      <c r="Q17" s="77">
        <f t="shared" si="0"/>
        <v>479</v>
      </c>
      <c r="R17" s="78">
        <f>Q17/H17</f>
        <v>34.214285714285715</v>
      </c>
      <c r="S17" s="79">
        <f t="shared" si="1"/>
        <v>7.539665970772442</v>
      </c>
      <c r="T17" s="94">
        <v>9196</v>
      </c>
      <c r="U17" s="95">
        <f aca="true" t="shared" si="4" ref="U17:U29">-(T17-P17)/T17</f>
        <v>-0.6072749021313615</v>
      </c>
      <c r="V17" s="88">
        <v>741397.5</v>
      </c>
      <c r="W17" s="89">
        <v>86370</v>
      </c>
      <c r="X17" s="90">
        <f t="shared" si="2"/>
        <v>8.583970128516846</v>
      </c>
    </row>
    <row r="18" spans="2:24" s="31" customFormat="1" ht="27" customHeight="1">
      <c r="B18" s="177">
        <f t="shared" si="3"/>
        <v>14</v>
      </c>
      <c r="C18" s="93" t="s">
        <v>101</v>
      </c>
      <c r="D18" s="65">
        <v>40711</v>
      </c>
      <c r="E18" s="66" t="s">
        <v>0</v>
      </c>
      <c r="F18" s="67" t="s">
        <v>103</v>
      </c>
      <c r="G18" s="68">
        <v>35</v>
      </c>
      <c r="H18" s="49">
        <v>16</v>
      </c>
      <c r="I18" s="63">
        <v>3</v>
      </c>
      <c r="J18" s="72">
        <v>712.5</v>
      </c>
      <c r="K18" s="73">
        <v>106</v>
      </c>
      <c r="L18" s="74">
        <v>1197</v>
      </c>
      <c r="M18" s="73">
        <v>151</v>
      </c>
      <c r="N18" s="74">
        <v>1278</v>
      </c>
      <c r="O18" s="75">
        <v>163</v>
      </c>
      <c r="P18" s="76">
        <f t="shared" si="0"/>
        <v>3187.5</v>
      </c>
      <c r="Q18" s="77">
        <f t="shared" si="0"/>
        <v>420</v>
      </c>
      <c r="R18" s="78">
        <f>Q18/H18</f>
        <v>26.25</v>
      </c>
      <c r="S18" s="79">
        <f t="shared" si="1"/>
        <v>7.589285714285714</v>
      </c>
      <c r="T18" s="94">
        <v>9122</v>
      </c>
      <c r="U18" s="95">
        <f t="shared" si="4"/>
        <v>-0.6505700504275378</v>
      </c>
      <c r="V18" s="88">
        <v>64262.5</v>
      </c>
      <c r="W18" s="89">
        <v>6012</v>
      </c>
      <c r="X18" s="90">
        <f t="shared" si="2"/>
        <v>10.68903858948769</v>
      </c>
    </row>
    <row r="19" spans="2:24" s="31" customFormat="1" ht="27" customHeight="1">
      <c r="B19" s="177">
        <f t="shared" si="3"/>
        <v>15</v>
      </c>
      <c r="C19" s="93" t="s">
        <v>94</v>
      </c>
      <c r="D19" s="65">
        <v>40683</v>
      </c>
      <c r="E19" s="66" t="s">
        <v>0</v>
      </c>
      <c r="F19" s="67" t="s">
        <v>21</v>
      </c>
      <c r="G19" s="68">
        <v>6</v>
      </c>
      <c r="H19" s="49">
        <v>6</v>
      </c>
      <c r="I19" s="63">
        <v>7</v>
      </c>
      <c r="J19" s="72">
        <v>704</v>
      </c>
      <c r="K19" s="73">
        <v>82</v>
      </c>
      <c r="L19" s="74">
        <v>986</v>
      </c>
      <c r="M19" s="73">
        <v>105</v>
      </c>
      <c r="N19" s="74">
        <v>1334</v>
      </c>
      <c r="O19" s="75">
        <v>139</v>
      </c>
      <c r="P19" s="76">
        <f>J19+L19+N19</f>
        <v>3024</v>
      </c>
      <c r="Q19" s="77">
        <f>K19+M19+O19</f>
        <v>326</v>
      </c>
      <c r="R19" s="78">
        <f>Q19/H19</f>
        <v>54.333333333333336</v>
      </c>
      <c r="S19" s="79">
        <f>+P19/Q19</f>
        <v>9.276073619631902</v>
      </c>
      <c r="T19" s="94">
        <v>3081</v>
      </c>
      <c r="U19" s="95">
        <f>-(T19-P19)/T19</f>
        <v>-0.018500486854917234</v>
      </c>
      <c r="V19" s="102">
        <v>53185</v>
      </c>
      <c r="W19" s="103">
        <v>5469</v>
      </c>
      <c r="X19" s="90">
        <f>V19/W19</f>
        <v>9.724812579996343</v>
      </c>
    </row>
    <row r="20" spans="2:24" s="133" customFormat="1" ht="27" customHeight="1">
      <c r="B20" s="177">
        <f t="shared" si="3"/>
        <v>16</v>
      </c>
      <c r="C20" s="145" t="s">
        <v>79</v>
      </c>
      <c r="D20" s="146">
        <v>40662</v>
      </c>
      <c r="E20" s="147" t="s">
        <v>0</v>
      </c>
      <c r="F20" s="148" t="s">
        <v>24</v>
      </c>
      <c r="G20" s="149">
        <v>10</v>
      </c>
      <c r="H20" s="150">
        <v>5</v>
      </c>
      <c r="I20" s="151">
        <v>9</v>
      </c>
      <c r="J20" s="72">
        <v>819</v>
      </c>
      <c r="K20" s="73">
        <v>91</v>
      </c>
      <c r="L20" s="74">
        <v>835</v>
      </c>
      <c r="M20" s="73">
        <v>83</v>
      </c>
      <c r="N20" s="74">
        <v>1251</v>
      </c>
      <c r="O20" s="75">
        <v>120</v>
      </c>
      <c r="P20" s="76">
        <f>J20+L20+N20</f>
        <v>2905</v>
      </c>
      <c r="Q20" s="77">
        <f>K20+M20+O20</f>
        <v>294</v>
      </c>
      <c r="R20" s="78">
        <f>Q20/H20</f>
        <v>58.8</v>
      </c>
      <c r="S20" s="79">
        <f>+P20/Q20</f>
        <v>9.880952380952381</v>
      </c>
      <c r="T20" s="94">
        <v>587</v>
      </c>
      <c r="U20" s="95">
        <f>-(T20-P20)/T20</f>
        <v>3.9488926746166952</v>
      </c>
      <c r="V20" s="152">
        <v>41472.5</v>
      </c>
      <c r="W20" s="89">
        <v>4766</v>
      </c>
      <c r="X20" s="153">
        <f>V20/W20</f>
        <v>8.701741502308016</v>
      </c>
    </row>
    <row r="21" spans="2:24" s="31" customFormat="1" ht="27" customHeight="1">
      <c r="B21" s="177">
        <f t="shared" si="3"/>
        <v>17</v>
      </c>
      <c r="C21" s="93" t="s">
        <v>95</v>
      </c>
      <c r="D21" s="65">
        <v>40690</v>
      </c>
      <c r="E21" s="66" t="s">
        <v>0</v>
      </c>
      <c r="F21" s="67" t="s">
        <v>21</v>
      </c>
      <c r="G21" s="68">
        <v>11</v>
      </c>
      <c r="H21" s="49">
        <v>8</v>
      </c>
      <c r="I21" s="63">
        <v>6</v>
      </c>
      <c r="J21" s="72">
        <v>522</v>
      </c>
      <c r="K21" s="73">
        <v>78</v>
      </c>
      <c r="L21" s="74">
        <v>661</v>
      </c>
      <c r="M21" s="73">
        <v>100</v>
      </c>
      <c r="N21" s="74">
        <v>1002</v>
      </c>
      <c r="O21" s="75">
        <v>141</v>
      </c>
      <c r="P21" s="76">
        <f t="shared" si="0"/>
        <v>2185</v>
      </c>
      <c r="Q21" s="77">
        <f t="shared" si="0"/>
        <v>319</v>
      </c>
      <c r="R21" s="78">
        <f>Q21/H21</f>
        <v>39.875</v>
      </c>
      <c r="S21" s="79">
        <f t="shared" si="1"/>
        <v>6.849529780564263</v>
      </c>
      <c r="T21" s="94">
        <v>3963</v>
      </c>
      <c r="U21" s="95">
        <f t="shared" si="4"/>
        <v>-0.4486500126167045</v>
      </c>
      <c r="V21" s="88">
        <v>54612</v>
      </c>
      <c r="W21" s="89">
        <v>7346</v>
      </c>
      <c r="X21" s="90">
        <f t="shared" si="2"/>
        <v>7.434249931935748</v>
      </c>
    </row>
    <row r="22" spans="2:24" s="31" customFormat="1" ht="27" customHeight="1">
      <c r="B22" s="177">
        <f t="shared" si="3"/>
        <v>18</v>
      </c>
      <c r="C22" s="93" t="s">
        <v>74</v>
      </c>
      <c r="D22" s="65">
        <v>40648</v>
      </c>
      <c r="E22" s="66" t="s">
        <v>0</v>
      </c>
      <c r="F22" s="67" t="s">
        <v>1</v>
      </c>
      <c r="G22" s="68">
        <v>72</v>
      </c>
      <c r="H22" s="49">
        <v>6</v>
      </c>
      <c r="I22" s="63">
        <v>12</v>
      </c>
      <c r="J22" s="72">
        <v>289</v>
      </c>
      <c r="K22" s="73">
        <v>43</v>
      </c>
      <c r="L22" s="74">
        <v>399</v>
      </c>
      <c r="M22" s="73">
        <v>58</v>
      </c>
      <c r="N22" s="74">
        <v>337</v>
      </c>
      <c r="O22" s="75">
        <v>53</v>
      </c>
      <c r="P22" s="76">
        <f t="shared" si="0"/>
        <v>1025</v>
      </c>
      <c r="Q22" s="77">
        <f t="shared" si="0"/>
        <v>154</v>
      </c>
      <c r="R22" s="78">
        <f>Q22/H22</f>
        <v>25.666666666666668</v>
      </c>
      <c r="S22" s="79">
        <f t="shared" si="1"/>
        <v>6.6558441558441555</v>
      </c>
      <c r="T22" s="94">
        <v>2774</v>
      </c>
      <c r="U22" s="95">
        <f t="shared" si="4"/>
        <v>-0.6304974765681327</v>
      </c>
      <c r="V22" s="88">
        <v>851052.5</v>
      </c>
      <c r="W22" s="103">
        <v>94846</v>
      </c>
      <c r="X22" s="90">
        <f t="shared" si="2"/>
        <v>8.972993062438057</v>
      </c>
    </row>
    <row r="23" spans="2:24" s="31" customFormat="1" ht="27.75" customHeight="1">
      <c r="B23" s="177">
        <f t="shared" si="3"/>
        <v>19</v>
      </c>
      <c r="C23" s="93" t="s">
        <v>86</v>
      </c>
      <c r="D23" s="65">
        <v>40676</v>
      </c>
      <c r="E23" s="66" t="s">
        <v>0</v>
      </c>
      <c r="F23" s="67" t="s">
        <v>87</v>
      </c>
      <c r="G23" s="68">
        <v>3</v>
      </c>
      <c r="H23" s="49">
        <v>3</v>
      </c>
      <c r="I23" s="63">
        <v>6</v>
      </c>
      <c r="J23" s="72">
        <v>235</v>
      </c>
      <c r="K23" s="73">
        <v>21</v>
      </c>
      <c r="L23" s="74">
        <v>446</v>
      </c>
      <c r="M23" s="73">
        <v>41</v>
      </c>
      <c r="N23" s="74">
        <v>343</v>
      </c>
      <c r="O23" s="75">
        <v>31</v>
      </c>
      <c r="P23" s="76">
        <f>J23+L23+N23</f>
        <v>1024</v>
      </c>
      <c r="Q23" s="77">
        <f>K23+M23+O23</f>
        <v>93</v>
      </c>
      <c r="R23" s="78">
        <f>Q23/H23</f>
        <v>31</v>
      </c>
      <c r="S23" s="79">
        <f>+P23/Q23</f>
        <v>11.010752688172044</v>
      </c>
      <c r="T23" s="94"/>
      <c r="U23" s="95"/>
      <c r="V23" s="88">
        <v>10236</v>
      </c>
      <c r="W23" s="89">
        <v>800</v>
      </c>
      <c r="X23" s="90">
        <f>V23/W23</f>
        <v>12.795</v>
      </c>
    </row>
    <row r="24" spans="2:24" s="31" customFormat="1" ht="27.75" customHeight="1">
      <c r="B24" s="177">
        <f t="shared" si="3"/>
        <v>20</v>
      </c>
      <c r="C24" s="93" t="s">
        <v>99</v>
      </c>
      <c r="D24" s="65">
        <v>40704</v>
      </c>
      <c r="E24" s="66" t="s">
        <v>0</v>
      </c>
      <c r="F24" s="67" t="s">
        <v>67</v>
      </c>
      <c r="G24" s="68">
        <v>5</v>
      </c>
      <c r="H24" s="49">
        <v>3</v>
      </c>
      <c r="I24" s="63">
        <v>4</v>
      </c>
      <c r="J24" s="72">
        <v>227</v>
      </c>
      <c r="K24" s="73">
        <v>15</v>
      </c>
      <c r="L24" s="74">
        <v>392.5</v>
      </c>
      <c r="M24" s="73">
        <v>26</v>
      </c>
      <c r="N24" s="74">
        <v>233</v>
      </c>
      <c r="O24" s="75">
        <v>15</v>
      </c>
      <c r="P24" s="76">
        <f t="shared" si="0"/>
        <v>852.5</v>
      </c>
      <c r="Q24" s="77">
        <f t="shared" si="0"/>
        <v>56</v>
      </c>
      <c r="R24" s="78">
        <f>Q24/H24</f>
        <v>18.666666666666668</v>
      </c>
      <c r="S24" s="79">
        <f t="shared" si="1"/>
        <v>15.223214285714286</v>
      </c>
      <c r="T24" s="94">
        <v>1466.5</v>
      </c>
      <c r="U24" s="95">
        <f t="shared" si="4"/>
        <v>-0.4186839413569724</v>
      </c>
      <c r="V24" s="88">
        <v>28703</v>
      </c>
      <c r="W24" s="89">
        <v>2135</v>
      </c>
      <c r="X24" s="90">
        <f t="shared" si="2"/>
        <v>13.444028103044497</v>
      </c>
    </row>
    <row r="25" spans="2:24" s="31" customFormat="1" ht="27" customHeight="1">
      <c r="B25" s="177">
        <f t="shared" si="3"/>
        <v>21</v>
      </c>
      <c r="C25" s="93" t="s">
        <v>97</v>
      </c>
      <c r="D25" s="65">
        <v>40697</v>
      </c>
      <c r="E25" s="66" t="s">
        <v>0</v>
      </c>
      <c r="F25" s="67" t="s">
        <v>21</v>
      </c>
      <c r="G25" s="68">
        <v>6</v>
      </c>
      <c r="H25" s="49">
        <v>5</v>
      </c>
      <c r="I25" s="63">
        <v>5</v>
      </c>
      <c r="J25" s="72">
        <v>194</v>
      </c>
      <c r="K25" s="73">
        <v>21</v>
      </c>
      <c r="L25" s="74">
        <v>302</v>
      </c>
      <c r="M25" s="73">
        <v>36</v>
      </c>
      <c r="N25" s="74">
        <v>241</v>
      </c>
      <c r="O25" s="75">
        <v>28</v>
      </c>
      <c r="P25" s="76">
        <f t="shared" si="0"/>
        <v>737</v>
      </c>
      <c r="Q25" s="77">
        <f t="shared" si="0"/>
        <v>85</v>
      </c>
      <c r="R25" s="78">
        <f>Q25/H25</f>
        <v>17</v>
      </c>
      <c r="S25" s="79">
        <f t="shared" si="1"/>
        <v>8.670588235294117</v>
      </c>
      <c r="T25" s="94">
        <v>1397</v>
      </c>
      <c r="U25" s="95">
        <f t="shared" si="4"/>
        <v>-0.47244094488188976</v>
      </c>
      <c r="V25" s="88">
        <v>15931.5</v>
      </c>
      <c r="W25" s="89">
        <v>1651</v>
      </c>
      <c r="X25" s="90">
        <f t="shared" si="2"/>
        <v>9.649606299212598</v>
      </c>
    </row>
    <row r="26" spans="2:24" s="31" customFormat="1" ht="23.25" customHeight="1">
      <c r="B26" s="177">
        <f t="shared" si="3"/>
        <v>22</v>
      </c>
      <c r="C26" s="93" t="s">
        <v>88</v>
      </c>
      <c r="D26" s="65">
        <v>40676</v>
      </c>
      <c r="E26" s="66" t="s">
        <v>0</v>
      </c>
      <c r="F26" s="106" t="s">
        <v>89</v>
      </c>
      <c r="G26" s="68">
        <v>10</v>
      </c>
      <c r="H26" s="49">
        <v>3</v>
      </c>
      <c r="I26" s="63">
        <v>7</v>
      </c>
      <c r="J26" s="72">
        <v>142</v>
      </c>
      <c r="K26" s="73">
        <v>22</v>
      </c>
      <c r="L26" s="74">
        <v>155</v>
      </c>
      <c r="M26" s="73">
        <v>24</v>
      </c>
      <c r="N26" s="74">
        <v>246</v>
      </c>
      <c r="O26" s="75">
        <v>38</v>
      </c>
      <c r="P26" s="76">
        <f t="shared" si="0"/>
        <v>543</v>
      </c>
      <c r="Q26" s="77">
        <f t="shared" si="0"/>
        <v>84</v>
      </c>
      <c r="R26" s="78">
        <f>Q26/H26</f>
        <v>28</v>
      </c>
      <c r="S26" s="79">
        <f t="shared" si="1"/>
        <v>6.464285714285714</v>
      </c>
      <c r="T26" s="94">
        <v>1339</v>
      </c>
      <c r="U26" s="95">
        <f t="shared" si="4"/>
        <v>-0.5944734876773712</v>
      </c>
      <c r="V26" s="88">
        <v>42484</v>
      </c>
      <c r="W26" s="89">
        <v>5987</v>
      </c>
      <c r="X26" s="90">
        <f t="shared" si="2"/>
        <v>7.0960414230833475</v>
      </c>
    </row>
    <row r="27" spans="2:24" s="31" customFormat="1" ht="27" customHeight="1">
      <c r="B27" s="177">
        <f t="shared" si="3"/>
        <v>23</v>
      </c>
      <c r="C27" s="93" t="s">
        <v>102</v>
      </c>
      <c r="D27" s="65">
        <v>40711</v>
      </c>
      <c r="E27" s="66" t="s">
        <v>0</v>
      </c>
      <c r="F27" s="67" t="s">
        <v>21</v>
      </c>
      <c r="G27" s="68">
        <v>1</v>
      </c>
      <c r="H27" s="49">
        <v>1</v>
      </c>
      <c r="I27" s="63">
        <v>3</v>
      </c>
      <c r="J27" s="72">
        <v>56</v>
      </c>
      <c r="K27" s="73">
        <v>7</v>
      </c>
      <c r="L27" s="74">
        <v>144</v>
      </c>
      <c r="M27" s="73">
        <v>18</v>
      </c>
      <c r="N27" s="74">
        <v>176</v>
      </c>
      <c r="O27" s="75">
        <v>22</v>
      </c>
      <c r="P27" s="76">
        <f t="shared" si="0"/>
        <v>376</v>
      </c>
      <c r="Q27" s="77">
        <f t="shared" si="0"/>
        <v>47</v>
      </c>
      <c r="R27" s="78">
        <f>Q27/H27</f>
        <v>47</v>
      </c>
      <c r="S27" s="79">
        <f t="shared" si="1"/>
        <v>8</v>
      </c>
      <c r="T27" s="94">
        <v>1160</v>
      </c>
      <c r="U27" s="95">
        <f t="shared" si="4"/>
        <v>-0.6758620689655173</v>
      </c>
      <c r="V27" s="88">
        <v>4611</v>
      </c>
      <c r="W27" s="101">
        <v>461</v>
      </c>
      <c r="X27" s="90">
        <f t="shared" si="2"/>
        <v>10.002169197396963</v>
      </c>
    </row>
    <row r="28" spans="2:24" s="31" customFormat="1" ht="27" customHeight="1">
      <c r="B28" s="177">
        <f t="shared" si="3"/>
        <v>24</v>
      </c>
      <c r="C28" s="93" t="s">
        <v>76</v>
      </c>
      <c r="D28" s="65">
        <v>40655</v>
      </c>
      <c r="E28" s="66" t="s">
        <v>0</v>
      </c>
      <c r="F28" s="67" t="s">
        <v>51</v>
      </c>
      <c r="G28" s="68">
        <v>156</v>
      </c>
      <c r="H28" s="49">
        <v>3</v>
      </c>
      <c r="I28" s="63">
        <v>11</v>
      </c>
      <c r="J28" s="72">
        <v>52</v>
      </c>
      <c r="K28" s="73">
        <v>10</v>
      </c>
      <c r="L28" s="74">
        <v>101</v>
      </c>
      <c r="M28" s="73">
        <v>19</v>
      </c>
      <c r="N28" s="74">
        <v>146</v>
      </c>
      <c r="O28" s="75">
        <v>30</v>
      </c>
      <c r="P28" s="76">
        <f>J28+L28+N28</f>
        <v>299</v>
      </c>
      <c r="Q28" s="77">
        <f>K28+M28+O28</f>
        <v>59</v>
      </c>
      <c r="R28" s="78">
        <f>Q28/H28</f>
        <v>19.666666666666668</v>
      </c>
      <c r="S28" s="79">
        <f>+P28/Q28</f>
        <v>5.067796610169491</v>
      </c>
      <c r="T28" s="94">
        <v>1499</v>
      </c>
      <c r="U28" s="95">
        <f>-(T28-P28)/T28</f>
        <v>-0.800533689126084</v>
      </c>
      <c r="V28" s="88">
        <v>843143.5</v>
      </c>
      <c r="W28" s="103">
        <v>103291</v>
      </c>
      <c r="X28" s="90">
        <f>V28/W28</f>
        <v>8.162797339555237</v>
      </c>
    </row>
    <row r="29" spans="2:24" s="31" customFormat="1" ht="27.75" customHeight="1">
      <c r="B29" s="177">
        <f t="shared" si="3"/>
        <v>25</v>
      </c>
      <c r="C29" s="93" t="s">
        <v>92</v>
      </c>
      <c r="D29" s="65">
        <v>40682</v>
      </c>
      <c r="E29" s="66" t="s">
        <v>0</v>
      </c>
      <c r="F29" s="67" t="s">
        <v>93</v>
      </c>
      <c r="G29" s="68">
        <v>101</v>
      </c>
      <c r="H29" s="49">
        <v>3</v>
      </c>
      <c r="I29" s="63">
        <v>7</v>
      </c>
      <c r="J29" s="72">
        <v>38</v>
      </c>
      <c r="K29" s="73">
        <v>8</v>
      </c>
      <c r="L29" s="74">
        <v>126</v>
      </c>
      <c r="M29" s="73">
        <v>21</v>
      </c>
      <c r="N29" s="74">
        <v>108</v>
      </c>
      <c r="O29" s="75">
        <v>24</v>
      </c>
      <c r="P29" s="76">
        <f t="shared" si="0"/>
        <v>272</v>
      </c>
      <c r="Q29" s="77">
        <f t="shared" si="0"/>
        <v>53</v>
      </c>
      <c r="R29" s="78">
        <f>Q29/H29</f>
        <v>17.666666666666668</v>
      </c>
      <c r="S29" s="79">
        <f t="shared" si="1"/>
        <v>5.132075471698113</v>
      </c>
      <c r="T29" s="94">
        <v>449.5</v>
      </c>
      <c r="U29" s="95">
        <f t="shared" si="4"/>
        <v>-0.39488320355951056</v>
      </c>
      <c r="V29" s="88">
        <v>177978.5</v>
      </c>
      <c r="W29" s="89">
        <v>22542</v>
      </c>
      <c r="X29" s="90">
        <f t="shared" si="2"/>
        <v>7.8954174429952975</v>
      </c>
    </row>
    <row r="30" spans="2:24" s="39" customFormat="1" ht="27.75" customHeight="1" thickBot="1">
      <c r="B30" s="104"/>
      <c r="C30" s="189" t="s">
        <v>20</v>
      </c>
      <c r="D30" s="190"/>
      <c r="E30" s="191"/>
      <c r="F30" s="192"/>
      <c r="G30" s="32"/>
      <c r="H30" s="32">
        <f>SUM(H5:H29)</f>
        <v>419</v>
      </c>
      <c r="I30" s="33"/>
      <c r="J30" s="34"/>
      <c r="K30" s="35"/>
      <c r="L30" s="34"/>
      <c r="M30" s="35"/>
      <c r="N30" s="34"/>
      <c r="O30" s="35"/>
      <c r="P30" s="34">
        <f>SUM(P5:P29)</f>
        <v>308877</v>
      </c>
      <c r="Q30" s="32">
        <f>SUM(Q5:Q29)</f>
        <v>32194</v>
      </c>
      <c r="R30" s="35">
        <f>Q30/H30</f>
        <v>76.83532219570405</v>
      </c>
      <c r="S30" s="36">
        <f>P30/Q30</f>
        <v>9.594241162949618</v>
      </c>
      <c r="T30" s="34"/>
      <c r="U30" s="37"/>
      <c r="V30" s="34"/>
      <c r="W30" s="35"/>
      <c r="X30" s="38"/>
    </row>
    <row r="32" spans="10:14" ht="18">
      <c r="J32" s="25"/>
      <c r="L32" s="25"/>
      <c r="N32" s="25"/>
    </row>
    <row r="33" spans="9:14" ht="18">
      <c r="I33" s="25"/>
      <c r="J33" s="25"/>
      <c r="K33" s="25"/>
      <c r="N33" s="25"/>
    </row>
    <row r="34" spans="9:16" ht="18">
      <c r="I34" s="25"/>
      <c r="J34" s="18"/>
      <c r="L34" s="18"/>
      <c r="M34" s="25"/>
      <c r="N34" s="18"/>
      <c r="P34" s="18"/>
    </row>
    <row r="35" spans="9:16" ht="18">
      <c r="I35" s="25"/>
      <c r="M35" s="25"/>
      <c r="N35" s="25"/>
      <c r="P35" s="18"/>
    </row>
    <row r="36" spans="9:13" ht="18">
      <c r="I36" s="25"/>
      <c r="J36" s="25"/>
      <c r="L36" s="25"/>
      <c r="M36" s="25"/>
    </row>
    <row r="37" spans="9:12" ht="18">
      <c r="I37" s="25"/>
      <c r="J37" s="25"/>
      <c r="K37" s="25"/>
      <c r="L37" s="25"/>
    </row>
    <row r="38" spans="2:24" s="24" customFormat="1" ht="18">
      <c r="B38" s="19"/>
      <c r="C38" s="20"/>
      <c r="D38" s="21"/>
      <c r="E38" s="18"/>
      <c r="F38" s="18"/>
      <c r="G38" s="22"/>
      <c r="H38" s="22"/>
      <c r="I38" s="22"/>
      <c r="J38" s="23"/>
      <c r="L38" s="18"/>
      <c r="N38" s="23"/>
      <c r="P38" s="25"/>
      <c r="Q38" s="26"/>
      <c r="S38" s="27"/>
      <c r="T38" s="28"/>
      <c r="U38" s="18"/>
      <c r="V38" s="23"/>
      <c r="X38" s="27"/>
    </row>
    <row r="41" spans="2:24" s="24" customFormat="1" ht="18">
      <c r="B41" s="19"/>
      <c r="C41" s="20"/>
      <c r="D41" s="21"/>
      <c r="E41" s="18"/>
      <c r="F41" s="18"/>
      <c r="G41" s="22"/>
      <c r="H41" s="22"/>
      <c r="I41" s="22"/>
      <c r="J41" s="23"/>
      <c r="L41" s="23"/>
      <c r="N41" s="25"/>
      <c r="P41" s="25"/>
      <c r="Q41" s="26"/>
      <c r="S41" s="27"/>
      <c r="T41" s="28"/>
      <c r="U41" s="18"/>
      <c r="V41" s="23"/>
      <c r="X41" s="27"/>
    </row>
    <row r="42" spans="2:24" s="24" customFormat="1" ht="18">
      <c r="B42" s="19"/>
      <c r="C42" s="20"/>
      <c r="D42" s="21"/>
      <c r="E42" s="18"/>
      <c r="F42" s="18"/>
      <c r="G42" s="22"/>
      <c r="H42" s="22"/>
      <c r="J42" s="23"/>
      <c r="L42" s="23"/>
      <c r="N42" s="23"/>
      <c r="P42" s="25"/>
      <c r="Q42" s="26"/>
      <c r="S42" s="27"/>
      <c r="T42" s="28"/>
      <c r="U42" s="18"/>
      <c r="V42" s="23"/>
      <c r="X42" s="27"/>
    </row>
  </sheetData>
  <sheetProtection/>
  <mergeCells count="15">
    <mergeCell ref="N3:O3"/>
    <mergeCell ref="P3:S3"/>
    <mergeCell ref="T3:U3"/>
    <mergeCell ref="V3:X3"/>
    <mergeCell ref="C30:F30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30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132</v>
      </c>
      <c r="I5" s="63">
        <v>4</v>
      </c>
      <c r="J5" s="72">
        <v>25974</v>
      </c>
      <c r="K5" s="73">
        <v>3715</v>
      </c>
      <c r="L5" s="74">
        <v>73485</v>
      </c>
      <c r="M5" s="73">
        <v>6850</v>
      </c>
      <c r="N5" s="74">
        <v>77414</v>
      </c>
      <c r="O5" s="75">
        <v>7160</v>
      </c>
      <c r="P5" s="76">
        <f aca="true" t="shared" si="1" ref="P5:P30">J5+L5+N5</f>
        <v>176873</v>
      </c>
      <c r="Q5" s="77">
        <f aca="true" t="shared" si="2" ref="Q5:Q30">K5+M5+O5</f>
        <v>17725</v>
      </c>
      <c r="R5" s="78">
        <f aca="true" t="shared" si="3" ref="R5:R30">Q5/H5</f>
        <v>134.28030303030303</v>
      </c>
      <c r="S5" s="79">
        <f aca="true" t="shared" si="4" ref="S5:S30">+P5/Q5</f>
        <v>9.97873060648801</v>
      </c>
      <c r="T5" s="94">
        <v>700922</v>
      </c>
      <c r="U5" s="95">
        <f>-(T5-P5)/T5</f>
        <v>-0.7476566579448213</v>
      </c>
      <c r="V5" s="88">
        <v>3037410.99</v>
      </c>
      <c r="W5" s="89">
        <v>299929</v>
      </c>
      <c r="X5" s="90">
        <f aca="true" t="shared" si="5" ref="X5:X30">V5/W5</f>
        <v>10.127100047011126</v>
      </c>
    </row>
    <row r="6" spans="2:24" s="31" customFormat="1" ht="27.75" customHeight="1">
      <c r="B6" s="70">
        <f t="shared" si="0"/>
        <v>2</v>
      </c>
      <c r="C6" s="93" t="s">
        <v>64</v>
      </c>
      <c r="D6" s="65">
        <v>40627</v>
      </c>
      <c r="E6" s="66" t="s">
        <v>0</v>
      </c>
      <c r="F6" s="67" t="s">
        <v>65</v>
      </c>
      <c r="G6" s="68">
        <v>137</v>
      </c>
      <c r="H6" s="49">
        <v>139</v>
      </c>
      <c r="I6" s="63">
        <v>6</v>
      </c>
      <c r="J6" s="72">
        <v>41587</v>
      </c>
      <c r="K6" s="73">
        <v>4538</v>
      </c>
      <c r="L6" s="74">
        <v>62513.5</v>
      </c>
      <c r="M6" s="73">
        <v>6960</v>
      </c>
      <c r="N6" s="74">
        <v>60575.5</v>
      </c>
      <c r="O6" s="75">
        <v>6897</v>
      </c>
      <c r="P6" s="76">
        <f t="shared" si="1"/>
        <v>164676</v>
      </c>
      <c r="Q6" s="77">
        <f t="shared" si="2"/>
        <v>18395</v>
      </c>
      <c r="R6" s="78">
        <f t="shared" si="3"/>
        <v>132.33812949640287</v>
      </c>
      <c r="S6" s="79">
        <f t="shared" si="4"/>
        <v>8.952215275890188</v>
      </c>
      <c r="T6" s="94">
        <v>296794.5</v>
      </c>
      <c r="U6" s="95">
        <f>-(T6-P6)/T6</f>
        <v>-0.4451514431702744</v>
      </c>
      <c r="V6" s="88">
        <v>4180407.75</v>
      </c>
      <c r="W6" s="89">
        <v>431879</v>
      </c>
      <c r="X6" s="90">
        <f t="shared" si="5"/>
        <v>9.67958097059593</v>
      </c>
    </row>
    <row r="7" spans="2:24" s="31" customFormat="1" ht="27.75" customHeight="1">
      <c r="B7" s="70">
        <f t="shared" si="0"/>
        <v>3</v>
      </c>
      <c r="C7" s="93" t="s">
        <v>76</v>
      </c>
      <c r="D7" s="65">
        <v>40655</v>
      </c>
      <c r="E7" s="66" t="s">
        <v>0</v>
      </c>
      <c r="F7" s="67" t="s">
        <v>51</v>
      </c>
      <c r="G7" s="68">
        <v>156</v>
      </c>
      <c r="H7" s="49">
        <v>154</v>
      </c>
      <c r="I7" s="63">
        <v>2</v>
      </c>
      <c r="J7" s="72">
        <v>11206.5</v>
      </c>
      <c r="K7" s="73">
        <v>1532</v>
      </c>
      <c r="L7" s="74">
        <v>48196.5</v>
      </c>
      <c r="M7" s="73">
        <v>5727</v>
      </c>
      <c r="N7" s="74">
        <v>48813.5</v>
      </c>
      <c r="O7" s="75">
        <v>5812</v>
      </c>
      <c r="P7" s="76">
        <f t="shared" si="1"/>
        <v>108216.5</v>
      </c>
      <c r="Q7" s="77">
        <f t="shared" si="2"/>
        <v>13071</v>
      </c>
      <c r="R7" s="78">
        <f t="shared" si="3"/>
        <v>84.87662337662337</v>
      </c>
      <c r="S7" s="79">
        <f t="shared" si="4"/>
        <v>8.27912937036187</v>
      </c>
      <c r="T7" s="94">
        <v>583223</v>
      </c>
      <c r="U7" s="95">
        <f>-(T7-P7)/T7</f>
        <v>-0.8144509047139773</v>
      </c>
      <c r="V7" s="88">
        <v>741977</v>
      </c>
      <c r="W7" s="103">
        <v>87711</v>
      </c>
      <c r="X7" s="90">
        <f t="shared" si="5"/>
        <v>8.45933805337985</v>
      </c>
    </row>
    <row r="8" spans="2:24" s="31" customFormat="1" ht="27.75" customHeight="1">
      <c r="B8" s="70">
        <f t="shared" si="0"/>
        <v>4</v>
      </c>
      <c r="C8" s="93" t="s">
        <v>71</v>
      </c>
      <c r="D8" s="65">
        <v>40641</v>
      </c>
      <c r="E8" s="66" t="s">
        <v>0</v>
      </c>
      <c r="F8" s="67" t="s">
        <v>51</v>
      </c>
      <c r="G8" s="68">
        <v>128</v>
      </c>
      <c r="H8" s="49">
        <v>83</v>
      </c>
      <c r="I8" s="63">
        <v>4</v>
      </c>
      <c r="J8" s="72">
        <v>16502.5</v>
      </c>
      <c r="K8" s="73">
        <v>1607</v>
      </c>
      <c r="L8" s="74">
        <v>25745</v>
      </c>
      <c r="M8" s="73">
        <v>2543</v>
      </c>
      <c r="N8" s="74">
        <v>22503.5</v>
      </c>
      <c r="O8" s="75">
        <v>2294</v>
      </c>
      <c r="P8" s="76">
        <f t="shared" si="1"/>
        <v>64751</v>
      </c>
      <c r="Q8" s="77">
        <f t="shared" si="2"/>
        <v>6444</v>
      </c>
      <c r="R8" s="78">
        <f t="shared" si="3"/>
        <v>77.63855421686748</v>
      </c>
      <c r="S8" s="79">
        <f t="shared" si="4"/>
        <v>10.048261949099938</v>
      </c>
      <c r="T8" s="94">
        <v>255151.5</v>
      </c>
      <c r="U8" s="95">
        <f>-(T8-P8)/T8</f>
        <v>-0.7462252818423564</v>
      </c>
      <c r="V8" s="102">
        <v>1695216.75</v>
      </c>
      <c r="W8" s="103">
        <v>163299</v>
      </c>
      <c r="X8" s="90">
        <f t="shared" si="5"/>
        <v>10.381060202450719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68</v>
      </c>
      <c r="I9" s="63">
        <v>3</v>
      </c>
      <c r="J9" s="72">
        <v>12538.5</v>
      </c>
      <c r="K9" s="73">
        <v>1322</v>
      </c>
      <c r="L9" s="74">
        <v>22384.5</v>
      </c>
      <c r="M9" s="73">
        <v>2270</v>
      </c>
      <c r="N9" s="74">
        <v>23406.5</v>
      </c>
      <c r="O9" s="75">
        <v>2377</v>
      </c>
      <c r="P9" s="76">
        <f t="shared" si="1"/>
        <v>58329.5</v>
      </c>
      <c r="Q9" s="77">
        <f t="shared" si="2"/>
        <v>5969</v>
      </c>
      <c r="R9" s="78">
        <f t="shared" si="3"/>
        <v>87.77941176470588</v>
      </c>
      <c r="S9" s="79">
        <f t="shared" si="4"/>
        <v>9.772072373931982</v>
      </c>
      <c r="T9" s="94">
        <v>147303.5</v>
      </c>
      <c r="U9" s="95">
        <f>-(T9-P9)/T9</f>
        <v>-0.6040182344615029</v>
      </c>
      <c r="V9" s="102">
        <v>590695.5</v>
      </c>
      <c r="W9" s="103">
        <v>57079</v>
      </c>
      <c r="X9" s="90">
        <f t="shared" si="5"/>
        <v>10.348735962438024</v>
      </c>
    </row>
    <row r="10" spans="2:24" s="31" customFormat="1" ht="27.75" customHeight="1">
      <c r="B10" s="70">
        <f t="shared" si="0"/>
        <v>6</v>
      </c>
      <c r="C10" s="93" t="s">
        <v>78</v>
      </c>
      <c r="D10" s="65">
        <v>40662</v>
      </c>
      <c r="E10" s="66" t="s">
        <v>0</v>
      </c>
      <c r="F10" s="67" t="s">
        <v>1</v>
      </c>
      <c r="G10" s="68">
        <v>19</v>
      </c>
      <c r="H10" s="49">
        <v>19</v>
      </c>
      <c r="I10" s="63">
        <v>1</v>
      </c>
      <c r="J10" s="72">
        <v>13653.5</v>
      </c>
      <c r="K10" s="73">
        <v>955</v>
      </c>
      <c r="L10" s="74">
        <v>22207</v>
      </c>
      <c r="M10" s="73">
        <v>1564</v>
      </c>
      <c r="N10" s="74">
        <v>18994</v>
      </c>
      <c r="O10" s="75">
        <v>1330</v>
      </c>
      <c r="P10" s="76">
        <f t="shared" si="1"/>
        <v>54854.5</v>
      </c>
      <c r="Q10" s="77">
        <f t="shared" si="2"/>
        <v>3849</v>
      </c>
      <c r="R10" s="78">
        <f t="shared" si="3"/>
        <v>202.57894736842104</v>
      </c>
      <c r="S10" s="79">
        <f t="shared" si="4"/>
        <v>14.251623798389192</v>
      </c>
      <c r="T10" s="94"/>
      <c r="U10" s="95"/>
      <c r="V10" s="88">
        <v>54854.5</v>
      </c>
      <c r="W10" s="101">
        <v>3849</v>
      </c>
      <c r="X10" s="90">
        <f t="shared" si="5"/>
        <v>14.251623798389192</v>
      </c>
    </row>
    <row r="11" spans="2:24" s="31" customFormat="1" ht="27.75" customHeight="1">
      <c r="B11" s="70">
        <f t="shared" si="0"/>
        <v>7</v>
      </c>
      <c r="C11" s="93" t="s">
        <v>82</v>
      </c>
      <c r="D11" s="65">
        <v>40662</v>
      </c>
      <c r="E11" s="66" t="s">
        <v>0</v>
      </c>
      <c r="F11" s="67" t="s">
        <v>21</v>
      </c>
      <c r="G11" s="68">
        <v>8</v>
      </c>
      <c r="H11" s="49">
        <v>27</v>
      </c>
      <c r="I11" s="63">
        <v>1</v>
      </c>
      <c r="J11" s="72">
        <v>6524.5</v>
      </c>
      <c r="K11" s="73">
        <v>416</v>
      </c>
      <c r="L11" s="74">
        <v>12356</v>
      </c>
      <c r="M11" s="73">
        <v>778</v>
      </c>
      <c r="N11" s="74">
        <v>16541.5</v>
      </c>
      <c r="O11" s="75">
        <v>1055</v>
      </c>
      <c r="P11" s="76">
        <f t="shared" si="1"/>
        <v>35422</v>
      </c>
      <c r="Q11" s="77">
        <f t="shared" si="2"/>
        <v>2249</v>
      </c>
      <c r="R11" s="78">
        <f t="shared" si="3"/>
        <v>83.29629629629629</v>
      </c>
      <c r="S11" s="79">
        <f t="shared" si="4"/>
        <v>15.750111160515784</v>
      </c>
      <c r="T11" s="94"/>
      <c r="U11" s="95"/>
      <c r="V11" s="88">
        <v>35422</v>
      </c>
      <c r="W11" s="89">
        <v>2249</v>
      </c>
      <c r="X11" s="90">
        <f t="shared" si="5"/>
        <v>15.750111160515784</v>
      </c>
    </row>
    <row r="12" spans="2:24" s="31" customFormat="1" ht="27.75" customHeight="1">
      <c r="B12" s="70">
        <f t="shared" si="0"/>
        <v>8</v>
      </c>
      <c r="C12" s="93" t="s">
        <v>77</v>
      </c>
      <c r="D12" s="65">
        <v>40655</v>
      </c>
      <c r="E12" s="66" t="s">
        <v>0</v>
      </c>
      <c r="F12" s="67" t="s">
        <v>21</v>
      </c>
      <c r="G12" s="68">
        <v>15</v>
      </c>
      <c r="H12" s="49">
        <v>15</v>
      </c>
      <c r="I12" s="63">
        <v>2</v>
      </c>
      <c r="J12" s="72">
        <v>2060</v>
      </c>
      <c r="K12" s="73">
        <v>303</v>
      </c>
      <c r="L12" s="74">
        <v>4273</v>
      </c>
      <c r="M12" s="73">
        <v>544</v>
      </c>
      <c r="N12" s="74">
        <v>4838</v>
      </c>
      <c r="O12" s="75">
        <v>652</v>
      </c>
      <c r="P12" s="76">
        <f t="shared" si="1"/>
        <v>11171</v>
      </c>
      <c r="Q12" s="77">
        <f t="shared" si="2"/>
        <v>1499</v>
      </c>
      <c r="R12" s="78">
        <f t="shared" si="3"/>
        <v>99.93333333333334</v>
      </c>
      <c r="S12" s="79">
        <f t="shared" si="4"/>
        <v>7.452301534356238</v>
      </c>
      <c r="T12" s="94">
        <v>27070.5</v>
      </c>
      <c r="U12" s="95">
        <f>-(T12-P12)/T12</f>
        <v>-0.5873367688073733</v>
      </c>
      <c r="V12" s="88">
        <v>52765</v>
      </c>
      <c r="W12" s="89">
        <v>6412</v>
      </c>
      <c r="X12" s="90">
        <f t="shared" si="5"/>
        <v>8.22910168434186</v>
      </c>
    </row>
    <row r="13" spans="2:24" s="31" customFormat="1" ht="27.75" customHeight="1">
      <c r="B13" s="70">
        <f t="shared" si="0"/>
        <v>9</v>
      </c>
      <c r="C13" s="93" t="s">
        <v>70</v>
      </c>
      <c r="D13" s="65">
        <v>40641</v>
      </c>
      <c r="E13" s="66" t="s">
        <v>0</v>
      </c>
      <c r="F13" s="67" t="s">
        <v>22</v>
      </c>
      <c r="G13" s="68">
        <v>22</v>
      </c>
      <c r="H13" s="49">
        <v>22</v>
      </c>
      <c r="I13" s="63">
        <v>4</v>
      </c>
      <c r="J13" s="72">
        <v>1721</v>
      </c>
      <c r="K13" s="73">
        <v>192</v>
      </c>
      <c r="L13" s="74">
        <v>2998.5</v>
      </c>
      <c r="M13" s="73">
        <v>362</v>
      </c>
      <c r="N13" s="74">
        <v>3643</v>
      </c>
      <c r="O13" s="75">
        <v>470</v>
      </c>
      <c r="P13" s="76">
        <f t="shared" si="1"/>
        <v>8362.5</v>
      </c>
      <c r="Q13" s="77">
        <f t="shared" si="2"/>
        <v>1024</v>
      </c>
      <c r="R13" s="78">
        <f t="shared" si="3"/>
        <v>46.54545454545455</v>
      </c>
      <c r="S13" s="79">
        <f t="shared" si="4"/>
        <v>8.16650390625</v>
      </c>
      <c r="T13" s="94">
        <v>15006</v>
      </c>
      <c r="U13" s="95">
        <f>-(T13-P13)/T13</f>
        <v>-0.44272291083566573</v>
      </c>
      <c r="V13" s="88">
        <v>208041.25</v>
      </c>
      <c r="W13" s="89">
        <v>16730</v>
      </c>
      <c r="X13" s="90">
        <f t="shared" si="5"/>
        <v>12.435221159593544</v>
      </c>
    </row>
    <row r="14" spans="2:24" s="31" customFormat="1" ht="27.75" customHeight="1">
      <c r="B14" s="70">
        <f t="shared" si="0"/>
        <v>10</v>
      </c>
      <c r="C14" s="93" t="s">
        <v>72</v>
      </c>
      <c r="D14" s="65">
        <v>40648</v>
      </c>
      <c r="E14" s="66" t="s">
        <v>0</v>
      </c>
      <c r="F14" s="67" t="s">
        <v>73</v>
      </c>
      <c r="G14" s="68">
        <v>28</v>
      </c>
      <c r="H14" s="49">
        <v>12</v>
      </c>
      <c r="I14" s="63">
        <v>3</v>
      </c>
      <c r="J14" s="72">
        <v>2240</v>
      </c>
      <c r="K14" s="73">
        <v>316</v>
      </c>
      <c r="L14" s="74">
        <v>2630.5</v>
      </c>
      <c r="M14" s="73">
        <v>351</v>
      </c>
      <c r="N14" s="74">
        <v>2695</v>
      </c>
      <c r="O14" s="75">
        <v>389</v>
      </c>
      <c r="P14" s="76">
        <f t="shared" si="1"/>
        <v>7565.5</v>
      </c>
      <c r="Q14" s="77">
        <f t="shared" si="2"/>
        <v>1056</v>
      </c>
      <c r="R14" s="78">
        <f t="shared" si="3"/>
        <v>88</v>
      </c>
      <c r="S14" s="79">
        <f t="shared" si="4"/>
        <v>7.164299242424242</v>
      </c>
      <c r="T14" s="94">
        <v>29739.5</v>
      </c>
      <c r="U14" s="95">
        <f>-(T14-P14)/T14</f>
        <v>-0.7456076934716455</v>
      </c>
      <c r="V14" s="88">
        <v>122885</v>
      </c>
      <c r="W14" s="89">
        <v>12652</v>
      </c>
      <c r="X14" s="90">
        <f t="shared" si="5"/>
        <v>9.712693645273475</v>
      </c>
    </row>
    <row r="15" spans="2:24" s="31" customFormat="1" ht="27.75" customHeight="1">
      <c r="B15" s="70">
        <f t="shared" si="0"/>
        <v>11</v>
      </c>
      <c r="C15" s="93" t="s">
        <v>80</v>
      </c>
      <c r="D15" s="65">
        <v>40662</v>
      </c>
      <c r="E15" s="66" t="s">
        <v>0</v>
      </c>
      <c r="F15" s="67" t="s">
        <v>81</v>
      </c>
      <c r="G15" s="68">
        <v>10</v>
      </c>
      <c r="H15" s="49">
        <v>10</v>
      </c>
      <c r="I15" s="63">
        <v>1</v>
      </c>
      <c r="J15" s="72">
        <v>1502.5</v>
      </c>
      <c r="K15" s="73">
        <v>206</v>
      </c>
      <c r="L15" s="74">
        <v>2389</v>
      </c>
      <c r="M15" s="73">
        <v>289</v>
      </c>
      <c r="N15" s="74">
        <v>2979.5</v>
      </c>
      <c r="O15" s="75">
        <v>366</v>
      </c>
      <c r="P15" s="76">
        <f t="shared" si="1"/>
        <v>6871</v>
      </c>
      <c r="Q15" s="77">
        <f t="shared" si="2"/>
        <v>861</v>
      </c>
      <c r="R15" s="78">
        <f t="shared" si="3"/>
        <v>86.1</v>
      </c>
      <c r="S15" s="79">
        <f t="shared" si="4"/>
        <v>7.980255516840883</v>
      </c>
      <c r="T15" s="94"/>
      <c r="U15" s="95"/>
      <c r="V15" s="88">
        <v>6871</v>
      </c>
      <c r="W15" s="89">
        <v>861</v>
      </c>
      <c r="X15" s="90">
        <f t="shared" si="5"/>
        <v>7.980255516840883</v>
      </c>
    </row>
    <row r="16" spans="2:24" s="31" customFormat="1" ht="27.75" customHeight="1">
      <c r="B16" s="70">
        <f t="shared" si="0"/>
        <v>12</v>
      </c>
      <c r="C16" s="93" t="s">
        <v>79</v>
      </c>
      <c r="D16" s="65">
        <v>40662</v>
      </c>
      <c r="E16" s="66" t="s">
        <v>0</v>
      </c>
      <c r="F16" s="67" t="s">
        <v>24</v>
      </c>
      <c r="G16" s="68">
        <v>10</v>
      </c>
      <c r="H16" s="49">
        <v>10</v>
      </c>
      <c r="I16" s="63">
        <v>1</v>
      </c>
      <c r="J16" s="72">
        <v>1312</v>
      </c>
      <c r="K16" s="73">
        <v>123</v>
      </c>
      <c r="L16" s="74">
        <v>2457.5</v>
      </c>
      <c r="M16" s="73">
        <v>237</v>
      </c>
      <c r="N16" s="74">
        <v>3012</v>
      </c>
      <c r="O16" s="75">
        <v>290</v>
      </c>
      <c r="P16" s="76">
        <f t="shared" si="1"/>
        <v>6781.5</v>
      </c>
      <c r="Q16" s="77">
        <f t="shared" si="2"/>
        <v>650</v>
      </c>
      <c r="R16" s="78">
        <f t="shared" si="3"/>
        <v>65</v>
      </c>
      <c r="S16" s="79">
        <f t="shared" si="4"/>
        <v>10.433076923076923</v>
      </c>
      <c r="T16" s="94"/>
      <c r="U16" s="95"/>
      <c r="V16" s="88">
        <v>6781.5</v>
      </c>
      <c r="W16" s="89">
        <v>650</v>
      </c>
      <c r="X16" s="90">
        <f t="shared" si="5"/>
        <v>10.433076923076923</v>
      </c>
    </row>
    <row r="17" spans="2:24" s="31" customFormat="1" ht="27.75" customHeight="1">
      <c r="B17" s="70">
        <f t="shared" si="0"/>
        <v>13</v>
      </c>
      <c r="C17" s="93" t="s">
        <v>59</v>
      </c>
      <c r="D17" s="65">
        <v>40613</v>
      </c>
      <c r="E17" s="66" t="s">
        <v>0</v>
      </c>
      <c r="F17" s="67" t="s">
        <v>60</v>
      </c>
      <c r="G17" s="68">
        <v>25</v>
      </c>
      <c r="H17" s="49">
        <v>18</v>
      </c>
      <c r="I17" s="63">
        <v>8</v>
      </c>
      <c r="J17" s="72">
        <v>1461</v>
      </c>
      <c r="K17" s="73">
        <v>240</v>
      </c>
      <c r="L17" s="74">
        <v>2617</v>
      </c>
      <c r="M17" s="73">
        <v>430</v>
      </c>
      <c r="N17" s="74">
        <v>2179</v>
      </c>
      <c r="O17" s="75">
        <v>364</v>
      </c>
      <c r="P17" s="76">
        <f t="shared" si="1"/>
        <v>6257</v>
      </c>
      <c r="Q17" s="77">
        <f t="shared" si="2"/>
        <v>1034</v>
      </c>
      <c r="R17" s="78">
        <f t="shared" si="3"/>
        <v>57.44444444444444</v>
      </c>
      <c r="S17" s="79">
        <f t="shared" si="4"/>
        <v>6.051257253384913</v>
      </c>
      <c r="T17" s="94">
        <v>12976</v>
      </c>
      <c r="U17" s="95">
        <f aca="true" t="shared" si="6" ref="U17:U28">-(T17-P17)/T17</f>
        <v>-0.5178020961775586</v>
      </c>
      <c r="V17" s="88">
        <v>250265</v>
      </c>
      <c r="W17" s="89">
        <v>34708</v>
      </c>
      <c r="X17" s="90">
        <f t="shared" si="5"/>
        <v>7.210585455802697</v>
      </c>
    </row>
    <row r="18" spans="2:24" s="31" customFormat="1" ht="27.75" customHeight="1">
      <c r="B18" s="70">
        <f t="shared" si="0"/>
        <v>14</v>
      </c>
      <c r="C18" s="93" t="s">
        <v>46</v>
      </c>
      <c r="D18" s="65">
        <v>40585</v>
      </c>
      <c r="E18" s="66" t="s">
        <v>0</v>
      </c>
      <c r="F18" s="67" t="s">
        <v>47</v>
      </c>
      <c r="G18" s="68">
        <v>58</v>
      </c>
      <c r="H18" s="49">
        <v>9</v>
      </c>
      <c r="I18" s="63">
        <v>12</v>
      </c>
      <c r="J18" s="72">
        <v>936</v>
      </c>
      <c r="K18" s="73">
        <v>156</v>
      </c>
      <c r="L18" s="74">
        <v>2134</v>
      </c>
      <c r="M18" s="73">
        <v>332</v>
      </c>
      <c r="N18" s="74">
        <v>1797</v>
      </c>
      <c r="O18" s="75">
        <v>285</v>
      </c>
      <c r="P18" s="76">
        <f t="shared" si="1"/>
        <v>4867</v>
      </c>
      <c r="Q18" s="77">
        <f t="shared" si="2"/>
        <v>773</v>
      </c>
      <c r="R18" s="78">
        <f t="shared" si="3"/>
        <v>85.88888888888889</v>
      </c>
      <c r="S18" s="79">
        <f t="shared" si="4"/>
        <v>6.296248382923674</v>
      </c>
      <c r="T18" s="94">
        <v>5883</v>
      </c>
      <c r="U18" s="95">
        <f t="shared" si="6"/>
        <v>-0.17270100288968213</v>
      </c>
      <c r="V18" s="88">
        <v>875803.75</v>
      </c>
      <c r="W18" s="89">
        <v>111136</v>
      </c>
      <c r="X18" s="90">
        <f t="shared" si="5"/>
        <v>7.8804685250503885</v>
      </c>
    </row>
    <row r="19" spans="2:24" s="31" customFormat="1" ht="27.75" customHeight="1">
      <c r="B19" s="70">
        <f t="shared" si="0"/>
        <v>15</v>
      </c>
      <c r="C19" s="93" t="s">
        <v>63</v>
      </c>
      <c r="D19" s="65">
        <v>40627</v>
      </c>
      <c r="E19" s="66" t="s">
        <v>0</v>
      </c>
      <c r="F19" s="67" t="s">
        <v>1</v>
      </c>
      <c r="G19" s="68">
        <v>28</v>
      </c>
      <c r="H19" s="49">
        <v>11</v>
      </c>
      <c r="I19" s="63">
        <v>8</v>
      </c>
      <c r="J19" s="72">
        <v>682</v>
      </c>
      <c r="K19" s="73">
        <v>85</v>
      </c>
      <c r="L19" s="74">
        <v>2025</v>
      </c>
      <c r="M19" s="73">
        <v>263</v>
      </c>
      <c r="N19" s="74">
        <v>1738</v>
      </c>
      <c r="O19" s="75">
        <v>228</v>
      </c>
      <c r="P19" s="76">
        <f t="shared" si="1"/>
        <v>4445</v>
      </c>
      <c r="Q19" s="77">
        <f t="shared" si="2"/>
        <v>576</v>
      </c>
      <c r="R19" s="78">
        <f t="shared" si="3"/>
        <v>52.36363636363637</v>
      </c>
      <c r="S19" s="79">
        <f t="shared" si="4"/>
        <v>7.717013888888889</v>
      </c>
      <c r="T19" s="94">
        <v>10761.5</v>
      </c>
      <c r="U19" s="95">
        <f t="shared" si="6"/>
        <v>-0.5869534916136226</v>
      </c>
      <c r="V19" s="88">
        <v>84923.5</v>
      </c>
      <c r="W19" s="89">
        <v>9934</v>
      </c>
      <c r="X19" s="90">
        <f t="shared" si="5"/>
        <v>8.548771894503725</v>
      </c>
    </row>
    <row r="20" spans="2:24" s="31" customFormat="1" ht="27.75" customHeight="1">
      <c r="B20" s="70">
        <f t="shared" si="0"/>
        <v>16</v>
      </c>
      <c r="C20" s="93" t="s">
        <v>61</v>
      </c>
      <c r="D20" s="65">
        <v>40620</v>
      </c>
      <c r="E20" s="66" t="s">
        <v>0</v>
      </c>
      <c r="F20" s="67" t="s">
        <v>62</v>
      </c>
      <c r="G20" s="68">
        <v>18</v>
      </c>
      <c r="H20" s="49">
        <v>12</v>
      </c>
      <c r="I20" s="63">
        <v>7</v>
      </c>
      <c r="J20" s="72">
        <v>1139</v>
      </c>
      <c r="K20" s="73">
        <v>217</v>
      </c>
      <c r="L20" s="74">
        <v>1104</v>
      </c>
      <c r="M20" s="73">
        <v>193</v>
      </c>
      <c r="N20" s="74">
        <v>1373</v>
      </c>
      <c r="O20" s="75">
        <v>246</v>
      </c>
      <c r="P20" s="76">
        <f t="shared" si="1"/>
        <v>3616</v>
      </c>
      <c r="Q20" s="77">
        <f t="shared" si="2"/>
        <v>656</v>
      </c>
      <c r="R20" s="78">
        <f t="shared" si="3"/>
        <v>54.666666666666664</v>
      </c>
      <c r="S20" s="79">
        <f t="shared" si="4"/>
        <v>5.512195121951219</v>
      </c>
      <c r="T20" s="94">
        <v>4120.5</v>
      </c>
      <c r="U20" s="95">
        <f t="shared" si="6"/>
        <v>-0.12243659750030336</v>
      </c>
      <c r="V20" s="88">
        <v>164187.5</v>
      </c>
      <c r="W20" s="89">
        <v>22880</v>
      </c>
      <c r="X20" s="90">
        <f t="shared" si="5"/>
        <v>7.1760270979020975</v>
      </c>
    </row>
    <row r="21" spans="2:24" s="31" customFormat="1" ht="27.75" customHeight="1">
      <c r="B21" s="70">
        <f t="shared" si="0"/>
        <v>17</v>
      </c>
      <c r="C21" s="86" t="s">
        <v>48</v>
      </c>
      <c r="D21" s="65">
        <v>40592</v>
      </c>
      <c r="E21" s="66" t="s">
        <v>0</v>
      </c>
      <c r="F21" s="67" t="s">
        <v>1</v>
      </c>
      <c r="G21" s="68">
        <v>26</v>
      </c>
      <c r="H21" s="49">
        <v>7</v>
      </c>
      <c r="I21" s="63">
        <v>11</v>
      </c>
      <c r="J21" s="72">
        <v>682.5</v>
      </c>
      <c r="K21" s="73">
        <v>120</v>
      </c>
      <c r="L21" s="74">
        <v>1661.5</v>
      </c>
      <c r="M21" s="73">
        <v>277</v>
      </c>
      <c r="N21" s="74">
        <v>1197.5</v>
      </c>
      <c r="O21" s="75">
        <v>209</v>
      </c>
      <c r="P21" s="76">
        <f t="shared" si="1"/>
        <v>3541.5</v>
      </c>
      <c r="Q21" s="77">
        <f t="shared" si="2"/>
        <v>606</v>
      </c>
      <c r="R21" s="78">
        <f t="shared" si="3"/>
        <v>86.57142857142857</v>
      </c>
      <c r="S21" s="79">
        <f t="shared" si="4"/>
        <v>5.844059405940594</v>
      </c>
      <c r="T21" s="94">
        <v>10404</v>
      </c>
      <c r="U21" s="95">
        <f t="shared" si="6"/>
        <v>-0.6596020761245674</v>
      </c>
      <c r="V21" s="88">
        <v>460561.75</v>
      </c>
      <c r="W21" s="89">
        <v>44846</v>
      </c>
      <c r="X21" s="90">
        <f t="shared" si="5"/>
        <v>10.269851268786514</v>
      </c>
    </row>
    <row r="22" spans="2:24" s="31" customFormat="1" ht="27.75" customHeight="1">
      <c r="B22" s="70">
        <f t="shared" si="0"/>
        <v>18</v>
      </c>
      <c r="C22" s="93" t="s">
        <v>49</v>
      </c>
      <c r="D22" s="65">
        <v>40599</v>
      </c>
      <c r="E22" s="66" t="s">
        <v>0</v>
      </c>
      <c r="F22" s="67" t="s">
        <v>1</v>
      </c>
      <c r="G22" s="68">
        <v>58</v>
      </c>
      <c r="H22" s="49">
        <v>8</v>
      </c>
      <c r="I22" s="63">
        <v>10</v>
      </c>
      <c r="J22" s="72">
        <v>928</v>
      </c>
      <c r="K22" s="73">
        <v>138</v>
      </c>
      <c r="L22" s="74">
        <v>1163</v>
      </c>
      <c r="M22" s="73">
        <v>168</v>
      </c>
      <c r="N22" s="74">
        <v>1320</v>
      </c>
      <c r="O22" s="75">
        <v>192</v>
      </c>
      <c r="P22" s="76">
        <f t="shared" si="1"/>
        <v>3411</v>
      </c>
      <c r="Q22" s="77">
        <f t="shared" si="2"/>
        <v>498</v>
      </c>
      <c r="R22" s="78">
        <f t="shared" si="3"/>
        <v>62.25</v>
      </c>
      <c r="S22" s="79">
        <f t="shared" si="4"/>
        <v>6.849397590361446</v>
      </c>
      <c r="T22" s="94">
        <v>11584.5</v>
      </c>
      <c r="U22" s="95">
        <f t="shared" si="6"/>
        <v>-0.7055548362035479</v>
      </c>
      <c r="V22" s="88">
        <v>2227663</v>
      </c>
      <c r="W22" s="89">
        <v>192416</v>
      </c>
      <c r="X22" s="90">
        <f t="shared" si="5"/>
        <v>11.577327249293198</v>
      </c>
    </row>
    <row r="23" spans="2:24" s="31" customFormat="1" ht="27.75" customHeight="1">
      <c r="B23" s="70">
        <f t="shared" si="0"/>
        <v>19</v>
      </c>
      <c r="C23" s="71" t="s">
        <v>42</v>
      </c>
      <c r="D23" s="65">
        <v>40557</v>
      </c>
      <c r="E23" s="66" t="s">
        <v>0</v>
      </c>
      <c r="F23" s="67" t="s">
        <v>1</v>
      </c>
      <c r="G23" s="68">
        <v>50</v>
      </c>
      <c r="H23" s="49">
        <v>4</v>
      </c>
      <c r="I23" s="63">
        <v>13</v>
      </c>
      <c r="J23" s="72">
        <v>508</v>
      </c>
      <c r="K23" s="73">
        <v>88</v>
      </c>
      <c r="L23" s="74">
        <v>638</v>
      </c>
      <c r="M23" s="73">
        <v>111</v>
      </c>
      <c r="N23" s="74">
        <v>636</v>
      </c>
      <c r="O23" s="75">
        <v>110</v>
      </c>
      <c r="P23" s="76">
        <f t="shared" si="1"/>
        <v>1782</v>
      </c>
      <c r="Q23" s="77">
        <f t="shared" si="2"/>
        <v>309</v>
      </c>
      <c r="R23" s="78">
        <f t="shared" si="3"/>
        <v>77.25</v>
      </c>
      <c r="S23" s="79">
        <f t="shared" si="4"/>
        <v>5.766990291262136</v>
      </c>
      <c r="T23" s="87">
        <v>3508</v>
      </c>
      <c r="U23" s="95">
        <f t="shared" si="6"/>
        <v>-0.492018244013683</v>
      </c>
      <c r="V23" s="88">
        <v>1287716.5</v>
      </c>
      <c r="W23" s="89">
        <v>107996</v>
      </c>
      <c r="X23" s="90">
        <f t="shared" si="5"/>
        <v>11.923742546020224</v>
      </c>
    </row>
    <row r="24" spans="2:24" s="31" customFormat="1" ht="23.25" customHeight="1">
      <c r="B24" s="70">
        <f t="shared" si="0"/>
        <v>20</v>
      </c>
      <c r="C24" s="64" t="s">
        <v>32</v>
      </c>
      <c r="D24" s="65">
        <v>40515</v>
      </c>
      <c r="E24" s="66" t="s">
        <v>0</v>
      </c>
      <c r="F24" s="67" t="s">
        <v>33</v>
      </c>
      <c r="G24" s="68">
        <v>62</v>
      </c>
      <c r="H24" s="49">
        <v>5</v>
      </c>
      <c r="I24" s="63">
        <v>22</v>
      </c>
      <c r="J24" s="72">
        <v>466</v>
      </c>
      <c r="K24" s="73">
        <v>79</v>
      </c>
      <c r="L24" s="74">
        <v>681</v>
      </c>
      <c r="M24" s="73">
        <v>154</v>
      </c>
      <c r="N24" s="74">
        <v>528</v>
      </c>
      <c r="O24" s="75">
        <v>122</v>
      </c>
      <c r="P24" s="76">
        <f t="shared" si="1"/>
        <v>1675</v>
      </c>
      <c r="Q24" s="77">
        <f t="shared" si="2"/>
        <v>355</v>
      </c>
      <c r="R24" s="78">
        <f t="shared" si="3"/>
        <v>71</v>
      </c>
      <c r="S24" s="79">
        <f t="shared" si="4"/>
        <v>4.71830985915493</v>
      </c>
      <c r="T24" s="100">
        <v>1884</v>
      </c>
      <c r="U24" s="95">
        <f t="shared" si="6"/>
        <v>-0.11093418259023355</v>
      </c>
      <c r="V24" s="88">
        <v>1027091.5</v>
      </c>
      <c r="W24" s="89">
        <v>127395</v>
      </c>
      <c r="X24" s="90">
        <f t="shared" si="5"/>
        <v>8.062259115349896</v>
      </c>
    </row>
    <row r="25" spans="2:24" s="31" customFormat="1" ht="27.75" customHeight="1">
      <c r="B25" s="70">
        <f t="shared" si="0"/>
        <v>21</v>
      </c>
      <c r="C25" s="86" t="s">
        <v>55</v>
      </c>
      <c r="D25" s="65">
        <v>40606</v>
      </c>
      <c r="E25" s="66" t="s">
        <v>0</v>
      </c>
      <c r="F25" s="67" t="s">
        <v>54</v>
      </c>
      <c r="G25" s="68">
        <v>6</v>
      </c>
      <c r="H25" s="49">
        <v>1</v>
      </c>
      <c r="I25" s="63">
        <v>8</v>
      </c>
      <c r="J25" s="72">
        <v>400</v>
      </c>
      <c r="K25" s="73">
        <v>100</v>
      </c>
      <c r="L25" s="74">
        <v>400</v>
      </c>
      <c r="M25" s="73">
        <v>100</v>
      </c>
      <c r="N25" s="74">
        <v>570</v>
      </c>
      <c r="O25" s="75">
        <v>142</v>
      </c>
      <c r="P25" s="76">
        <f t="shared" si="1"/>
        <v>1370</v>
      </c>
      <c r="Q25" s="77">
        <f t="shared" si="2"/>
        <v>342</v>
      </c>
      <c r="R25" s="78">
        <f t="shared" si="3"/>
        <v>342</v>
      </c>
      <c r="S25" s="79">
        <f t="shared" si="4"/>
        <v>4.005847953216374</v>
      </c>
      <c r="T25" s="94">
        <v>2014.5</v>
      </c>
      <c r="U25" s="95">
        <f t="shared" si="6"/>
        <v>-0.31993050384710847</v>
      </c>
      <c r="V25" s="88">
        <v>44169.5</v>
      </c>
      <c r="W25" s="89">
        <v>3934</v>
      </c>
      <c r="X25" s="90">
        <f t="shared" si="5"/>
        <v>11.227630910015252</v>
      </c>
    </row>
    <row r="26" spans="2:24" s="31" customFormat="1" ht="27.75" customHeight="1">
      <c r="B26" s="70">
        <f t="shared" si="0"/>
        <v>22</v>
      </c>
      <c r="C26" s="93" t="s">
        <v>66</v>
      </c>
      <c r="D26" s="65">
        <v>40634</v>
      </c>
      <c r="E26" s="66" t="s">
        <v>0</v>
      </c>
      <c r="F26" s="67" t="s">
        <v>67</v>
      </c>
      <c r="G26" s="68">
        <v>36</v>
      </c>
      <c r="H26" s="49">
        <v>5</v>
      </c>
      <c r="I26" s="63">
        <v>5</v>
      </c>
      <c r="J26" s="72">
        <v>372</v>
      </c>
      <c r="K26" s="73">
        <v>49</v>
      </c>
      <c r="L26" s="74">
        <v>297</v>
      </c>
      <c r="M26" s="73">
        <v>39</v>
      </c>
      <c r="N26" s="74">
        <v>541</v>
      </c>
      <c r="O26" s="75">
        <v>65</v>
      </c>
      <c r="P26" s="76">
        <f t="shared" si="1"/>
        <v>1210</v>
      </c>
      <c r="Q26" s="77">
        <f t="shared" si="2"/>
        <v>153</v>
      </c>
      <c r="R26" s="78">
        <f t="shared" si="3"/>
        <v>30.6</v>
      </c>
      <c r="S26" s="79">
        <f t="shared" si="4"/>
        <v>7.908496732026144</v>
      </c>
      <c r="T26" s="94">
        <v>12395</v>
      </c>
      <c r="U26" s="95">
        <f t="shared" si="6"/>
        <v>-0.9023799919322307</v>
      </c>
      <c r="V26" s="88">
        <v>408274</v>
      </c>
      <c r="W26" s="89">
        <v>31661</v>
      </c>
      <c r="X26" s="90">
        <f t="shared" si="5"/>
        <v>12.895170714759484</v>
      </c>
    </row>
    <row r="27" spans="2:24" s="31" customFormat="1" ht="23.25" customHeight="1">
      <c r="B27" s="70">
        <f t="shared" si="0"/>
        <v>23</v>
      </c>
      <c r="C27" s="93" t="s">
        <v>50</v>
      </c>
      <c r="D27" s="65">
        <v>40599</v>
      </c>
      <c r="E27" s="66" t="s">
        <v>0</v>
      </c>
      <c r="F27" s="67" t="s">
        <v>51</v>
      </c>
      <c r="G27" s="68">
        <v>60</v>
      </c>
      <c r="H27" s="49">
        <v>6</v>
      </c>
      <c r="I27" s="63">
        <v>10</v>
      </c>
      <c r="J27" s="72">
        <v>197</v>
      </c>
      <c r="K27" s="73">
        <v>42</v>
      </c>
      <c r="L27" s="74">
        <v>368.5</v>
      </c>
      <c r="M27" s="73">
        <v>55</v>
      </c>
      <c r="N27" s="74">
        <v>569.5</v>
      </c>
      <c r="O27" s="75">
        <v>96</v>
      </c>
      <c r="P27" s="76">
        <f t="shared" si="1"/>
        <v>1135</v>
      </c>
      <c r="Q27" s="77">
        <f t="shared" si="2"/>
        <v>193</v>
      </c>
      <c r="R27" s="78">
        <f t="shared" si="3"/>
        <v>32.166666666666664</v>
      </c>
      <c r="S27" s="79">
        <f t="shared" si="4"/>
        <v>5.880829015544041</v>
      </c>
      <c r="T27" s="94">
        <v>5233</v>
      </c>
      <c r="U27" s="95">
        <f t="shared" si="6"/>
        <v>-0.7831072042805274</v>
      </c>
      <c r="V27" s="88">
        <v>611418.5</v>
      </c>
      <c r="W27" s="89">
        <v>58249</v>
      </c>
      <c r="X27" s="90">
        <f t="shared" si="5"/>
        <v>10.49663513536713</v>
      </c>
    </row>
    <row r="28" spans="2:24" s="31" customFormat="1" ht="23.25" customHeight="1">
      <c r="B28" s="70">
        <f t="shared" si="0"/>
        <v>24</v>
      </c>
      <c r="C28" s="93" t="s">
        <v>68</v>
      </c>
      <c r="D28" s="65">
        <v>40634</v>
      </c>
      <c r="E28" s="66" t="s">
        <v>0</v>
      </c>
      <c r="F28" s="67" t="s">
        <v>24</v>
      </c>
      <c r="G28" s="68">
        <v>15</v>
      </c>
      <c r="H28" s="49">
        <v>6</v>
      </c>
      <c r="I28" s="63">
        <v>5</v>
      </c>
      <c r="J28" s="72">
        <v>232</v>
      </c>
      <c r="K28" s="73">
        <v>35</v>
      </c>
      <c r="L28" s="74">
        <v>316</v>
      </c>
      <c r="M28" s="73">
        <v>49</v>
      </c>
      <c r="N28" s="74">
        <v>487.5</v>
      </c>
      <c r="O28" s="75">
        <v>72</v>
      </c>
      <c r="P28" s="76">
        <f t="shared" si="1"/>
        <v>1035.5</v>
      </c>
      <c r="Q28" s="77">
        <f t="shared" si="2"/>
        <v>156</v>
      </c>
      <c r="R28" s="78">
        <f t="shared" si="3"/>
        <v>26</v>
      </c>
      <c r="S28" s="79">
        <f t="shared" si="4"/>
        <v>6.637820512820513</v>
      </c>
      <c r="T28" s="100">
        <v>2057</v>
      </c>
      <c r="U28" s="95">
        <f t="shared" si="6"/>
        <v>-0.49659698590179874</v>
      </c>
      <c r="V28" s="88">
        <v>38518.5</v>
      </c>
      <c r="W28" s="89">
        <v>3601</v>
      </c>
      <c r="X28" s="90">
        <f t="shared" si="5"/>
        <v>10.69661205220772</v>
      </c>
    </row>
    <row r="29" spans="2:24" s="31" customFormat="1" ht="23.25" customHeight="1">
      <c r="B29" s="70">
        <f t="shared" si="0"/>
        <v>25</v>
      </c>
      <c r="C29" s="71" t="s">
        <v>38</v>
      </c>
      <c r="D29" s="65">
        <v>40543</v>
      </c>
      <c r="E29" s="66" t="s">
        <v>0</v>
      </c>
      <c r="F29" s="67" t="s">
        <v>1</v>
      </c>
      <c r="G29" s="68">
        <v>99</v>
      </c>
      <c r="H29" s="49">
        <v>4</v>
      </c>
      <c r="I29" s="63">
        <v>15</v>
      </c>
      <c r="J29" s="72">
        <v>76</v>
      </c>
      <c r="K29" s="73">
        <v>12</v>
      </c>
      <c r="L29" s="74">
        <v>222</v>
      </c>
      <c r="M29" s="73">
        <v>35</v>
      </c>
      <c r="N29" s="74">
        <v>99</v>
      </c>
      <c r="O29" s="75">
        <v>16</v>
      </c>
      <c r="P29" s="76">
        <f t="shared" si="1"/>
        <v>397</v>
      </c>
      <c r="Q29" s="77">
        <f t="shared" si="2"/>
        <v>63</v>
      </c>
      <c r="R29" s="78">
        <f t="shared" si="3"/>
        <v>15.75</v>
      </c>
      <c r="S29" s="79">
        <f t="shared" si="4"/>
        <v>6.301587301587301</v>
      </c>
      <c r="T29" s="87"/>
      <c r="U29" s="85"/>
      <c r="V29" s="88">
        <v>1393934.5</v>
      </c>
      <c r="W29" s="89">
        <v>129632</v>
      </c>
      <c r="X29" s="90">
        <f t="shared" si="5"/>
        <v>10.753012373488028</v>
      </c>
    </row>
    <row r="30" spans="2:24" s="31" customFormat="1" ht="27.75" customHeight="1">
      <c r="B30" s="70">
        <f t="shared" si="0"/>
        <v>26</v>
      </c>
      <c r="C30" s="71" t="s">
        <v>58</v>
      </c>
      <c r="D30" s="65">
        <v>40613</v>
      </c>
      <c r="E30" s="66" t="s">
        <v>0</v>
      </c>
      <c r="F30" s="67" t="s">
        <v>21</v>
      </c>
      <c r="G30" s="68">
        <v>22</v>
      </c>
      <c r="H30" s="49">
        <v>1</v>
      </c>
      <c r="I30" s="63">
        <v>7</v>
      </c>
      <c r="J30" s="72">
        <v>95.5</v>
      </c>
      <c r="K30" s="73">
        <v>14</v>
      </c>
      <c r="L30" s="74">
        <v>100.5</v>
      </c>
      <c r="M30" s="73">
        <v>15</v>
      </c>
      <c r="N30" s="74">
        <v>123</v>
      </c>
      <c r="O30" s="75">
        <v>18</v>
      </c>
      <c r="P30" s="76">
        <f t="shared" si="1"/>
        <v>319</v>
      </c>
      <c r="Q30" s="77">
        <f t="shared" si="2"/>
        <v>47</v>
      </c>
      <c r="R30" s="78">
        <f t="shared" si="3"/>
        <v>47</v>
      </c>
      <c r="S30" s="79">
        <f t="shared" si="4"/>
        <v>6.787234042553192</v>
      </c>
      <c r="T30" s="87">
        <v>402.5</v>
      </c>
      <c r="U30" s="95">
        <f>-(T30-P30)/T30</f>
        <v>-0.20745341614906831</v>
      </c>
      <c r="V30" s="88">
        <v>173141</v>
      </c>
      <c r="W30" s="89">
        <v>13895</v>
      </c>
      <c r="X30" s="90">
        <f t="shared" si="5"/>
        <v>12.460669305505577</v>
      </c>
    </row>
    <row r="31" spans="2:24" s="39" customFormat="1" ht="27.75" customHeight="1" thickBot="1">
      <c r="B31" s="70"/>
      <c r="C31" s="189" t="s">
        <v>20</v>
      </c>
      <c r="D31" s="190"/>
      <c r="E31" s="191"/>
      <c r="F31" s="192"/>
      <c r="G31" s="32"/>
      <c r="H31" s="32">
        <f>SUM(H5:H30)</f>
        <v>788</v>
      </c>
      <c r="I31" s="33"/>
      <c r="J31" s="34"/>
      <c r="K31" s="35"/>
      <c r="L31" s="34"/>
      <c r="M31" s="35"/>
      <c r="N31" s="34"/>
      <c r="O31" s="35"/>
      <c r="P31" s="34">
        <f>SUM(P5:P30)</f>
        <v>738935</v>
      </c>
      <c r="Q31" s="32">
        <f>SUM(Q5:Q30)</f>
        <v>78553</v>
      </c>
      <c r="R31" s="35">
        <f>Q31/H31</f>
        <v>99.68654822335026</v>
      </c>
      <c r="S31" s="36">
        <f>P31/Q31</f>
        <v>9.406833602790472</v>
      </c>
      <c r="T31" s="34"/>
      <c r="U31" s="37"/>
      <c r="V31" s="34"/>
      <c r="W31" s="35"/>
      <c r="X31" s="38"/>
    </row>
    <row r="33" spans="10:14" ht="18">
      <c r="J33" s="25"/>
      <c r="L33" s="25"/>
      <c r="N33" s="25"/>
    </row>
    <row r="34" spans="9:14" ht="18">
      <c r="I34" s="25"/>
      <c r="J34" s="25"/>
      <c r="K34" s="25"/>
      <c r="N34" s="25"/>
    </row>
    <row r="35" spans="9:16" ht="18">
      <c r="I35" s="25"/>
      <c r="J35" s="18"/>
      <c r="L35" s="18"/>
      <c r="M35" s="25"/>
      <c r="N35" s="18"/>
      <c r="P35" s="18"/>
    </row>
    <row r="36" spans="9:16" ht="18">
      <c r="I36" s="25"/>
      <c r="M36" s="25"/>
      <c r="N36" s="25"/>
      <c r="P36" s="18"/>
    </row>
    <row r="37" spans="9:13" ht="18">
      <c r="I37" s="25"/>
      <c r="J37" s="25"/>
      <c r="L37" s="25"/>
      <c r="M37" s="25"/>
    </row>
    <row r="38" spans="9:12" ht="18">
      <c r="I38" s="25"/>
      <c r="J38" s="25"/>
      <c r="K38" s="25"/>
      <c r="L38" s="25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18"/>
      <c r="N39" s="23"/>
      <c r="P39" s="25"/>
      <c r="Q39" s="26"/>
      <c r="S39" s="27"/>
      <c r="T39" s="28"/>
      <c r="U39" s="18"/>
      <c r="V39" s="23"/>
      <c r="X39" s="27"/>
    </row>
    <row r="42" spans="2:24" s="24" customFormat="1" ht="18">
      <c r="B42" s="19"/>
      <c r="C42" s="20"/>
      <c r="D42" s="21"/>
      <c r="E42" s="18"/>
      <c r="F42" s="18"/>
      <c r="G42" s="22"/>
      <c r="H42" s="22"/>
      <c r="I42" s="22"/>
      <c r="J42" s="23"/>
      <c r="L42" s="23"/>
      <c r="N42" s="25"/>
      <c r="P42" s="25"/>
      <c r="Q42" s="26"/>
      <c r="S42" s="27"/>
      <c r="T42" s="28"/>
      <c r="U42" s="18"/>
      <c r="V42" s="23"/>
      <c r="X42" s="27"/>
    </row>
    <row r="43" spans="2:24" s="24" customFormat="1" ht="18">
      <c r="B43" s="19"/>
      <c r="C43" s="20"/>
      <c r="D43" s="21"/>
      <c r="E43" s="18"/>
      <c r="F43" s="18"/>
      <c r="G43" s="22"/>
      <c r="H43" s="22"/>
      <c r="J43" s="23"/>
      <c r="L43" s="23"/>
      <c r="N43" s="23"/>
      <c r="P43" s="25"/>
      <c r="Q43" s="26"/>
      <c r="S43" s="27"/>
      <c r="T43" s="28"/>
      <c r="U43" s="18"/>
      <c r="V43" s="23"/>
      <c r="X43" s="27"/>
    </row>
  </sheetData>
  <sheetProtection/>
  <mergeCells count="15">
    <mergeCell ref="N3:O3"/>
    <mergeCell ref="P3:S3"/>
    <mergeCell ref="T3:U3"/>
    <mergeCell ref="V3:X3"/>
    <mergeCell ref="C31:F31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0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7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205</v>
      </c>
      <c r="I5" s="63">
        <v>3</v>
      </c>
      <c r="J5" s="72">
        <v>71018.5</v>
      </c>
      <c r="K5" s="73">
        <v>7690</v>
      </c>
      <c r="L5" s="74">
        <v>346694.5</v>
      </c>
      <c r="M5" s="73">
        <v>32319</v>
      </c>
      <c r="N5" s="74">
        <v>283209</v>
      </c>
      <c r="O5" s="75">
        <v>27311</v>
      </c>
      <c r="P5" s="76">
        <f aca="true" t="shared" si="1" ref="P5:P27">J5+L5+N5</f>
        <v>700922</v>
      </c>
      <c r="Q5" s="77">
        <f aca="true" t="shared" si="2" ref="Q5:Q27">K5+M5+O5</f>
        <v>67320</v>
      </c>
      <c r="R5" s="78">
        <f aca="true" t="shared" si="3" ref="R5:R27">Q5/H5</f>
        <v>328.390243902439</v>
      </c>
      <c r="S5" s="79">
        <f aca="true" t="shared" si="4" ref="S5:S27">+P5/Q5</f>
        <v>10.411794414735592</v>
      </c>
      <c r="T5" s="94">
        <v>674940</v>
      </c>
      <c r="U5" s="95">
        <f>-(T5-P5)/T5</f>
        <v>0.03849527365395443</v>
      </c>
      <c r="V5" s="88">
        <v>2679211.5</v>
      </c>
      <c r="W5" s="89">
        <v>259309</v>
      </c>
      <c r="X5" s="90">
        <f aca="true" t="shared" si="5" ref="X5:X27">V5/W5</f>
        <v>10.332119209128876</v>
      </c>
    </row>
    <row r="6" spans="2:24" s="31" customFormat="1" ht="27.75" customHeight="1">
      <c r="B6" s="70">
        <f t="shared" si="0"/>
        <v>2</v>
      </c>
      <c r="C6" s="93" t="s">
        <v>76</v>
      </c>
      <c r="D6" s="65">
        <v>40655</v>
      </c>
      <c r="E6" s="66" t="s">
        <v>0</v>
      </c>
      <c r="F6" s="67" t="s">
        <v>51</v>
      </c>
      <c r="G6" s="68">
        <v>156</v>
      </c>
      <c r="H6" s="49">
        <v>156</v>
      </c>
      <c r="I6" s="63">
        <v>1</v>
      </c>
      <c r="J6" s="72">
        <v>19478</v>
      </c>
      <c r="K6" s="73">
        <v>2222</v>
      </c>
      <c r="L6" s="74">
        <v>117720</v>
      </c>
      <c r="M6" s="73">
        <v>13023</v>
      </c>
      <c r="N6" s="74">
        <v>446025</v>
      </c>
      <c r="O6" s="75">
        <v>51964</v>
      </c>
      <c r="P6" s="76">
        <f t="shared" si="1"/>
        <v>583223</v>
      </c>
      <c r="Q6" s="77">
        <f t="shared" si="2"/>
        <v>67209</v>
      </c>
      <c r="R6" s="78">
        <f t="shared" si="3"/>
        <v>430.8269230769231</v>
      </c>
      <c r="S6" s="79">
        <f t="shared" si="4"/>
        <v>8.677751491615707</v>
      </c>
      <c r="T6" s="94"/>
      <c r="U6" s="95"/>
      <c r="V6" s="88">
        <v>583223</v>
      </c>
      <c r="W6" s="89">
        <v>67209</v>
      </c>
      <c r="X6" s="90">
        <f t="shared" si="5"/>
        <v>8.677751491615707</v>
      </c>
    </row>
    <row r="7" spans="2:24" s="31" customFormat="1" ht="27.75" customHeight="1">
      <c r="B7" s="70">
        <f t="shared" si="0"/>
        <v>3</v>
      </c>
      <c r="C7" s="93" t="s">
        <v>64</v>
      </c>
      <c r="D7" s="65">
        <v>40627</v>
      </c>
      <c r="E7" s="66" t="s">
        <v>0</v>
      </c>
      <c r="F7" s="67" t="s">
        <v>65</v>
      </c>
      <c r="G7" s="68">
        <v>137</v>
      </c>
      <c r="H7" s="49">
        <v>141</v>
      </c>
      <c r="I7" s="63">
        <v>5</v>
      </c>
      <c r="J7" s="72">
        <v>64400.5</v>
      </c>
      <c r="K7" s="73">
        <v>6547</v>
      </c>
      <c r="L7" s="74">
        <v>121169.5</v>
      </c>
      <c r="M7" s="73">
        <v>12198</v>
      </c>
      <c r="N7" s="74">
        <v>111224.5</v>
      </c>
      <c r="O7" s="75">
        <v>11121</v>
      </c>
      <c r="P7" s="76">
        <f t="shared" si="1"/>
        <v>296794.5</v>
      </c>
      <c r="Q7" s="77">
        <f t="shared" si="2"/>
        <v>29866</v>
      </c>
      <c r="R7" s="78">
        <f t="shared" si="3"/>
        <v>211.81560283687944</v>
      </c>
      <c r="S7" s="79">
        <f t="shared" si="4"/>
        <v>9.937537668251524</v>
      </c>
      <c r="T7" s="94">
        <v>378350</v>
      </c>
      <c r="U7" s="95">
        <f>-(T7-P7)/T7</f>
        <v>-0.21555570239196511</v>
      </c>
      <c r="V7" s="88">
        <v>3844158.75</v>
      </c>
      <c r="W7" s="89">
        <v>392467</v>
      </c>
      <c r="X7" s="90">
        <f t="shared" si="5"/>
        <v>9.794858548616826</v>
      </c>
    </row>
    <row r="8" spans="2:24" s="31" customFormat="1" ht="27.75" customHeight="1">
      <c r="B8" s="70">
        <f t="shared" si="0"/>
        <v>4</v>
      </c>
      <c r="C8" s="93" t="s">
        <v>71</v>
      </c>
      <c r="D8" s="65">
        <v>40641</v>
      </c>
      <c r="E8" s="66" t="s">
        <v>0</v>
      </c>
      <c r="F8" s="67" t="s">
        <v>51</v>
      </c>
      <c r="G8" s="68">
        <v>128</v>
      </c>
      <c r="H8" s="49">
        <v>125</v>
      </c>
      <c r="I8" s="63">
        <v>3</v>
      </c>
      <c r="J8" s="72">
        <v>52299.5</v>
      </c>
      <c r="K8" s="73">
        <v>4855</v>
      </c>
      <c r="L8" s="74">
        <v>116763</v>
      </c>
      <c r="M8" s="73">
        <v>10893</v>
      </c>
      <c r="N8" s="74">
        <v>86089</v>
      </c>
      <c r="O8" s="75">
        <v>7925</v>
      </c>
      <c r="P8" s="76">
        <f t="shared" si="1"/>
        <v>255151.5</v>
      </c>
      <c r="Q8" s="77">
        <f t="shared" si="2"/>
        <v>23673</v>
      </c>
      <c r="R8" s="78">
        <f t="shared" si="3"/>
        <v>189.384</v>
      </c>
      <c r="S8" s="79">
        <f t="shared" si="4"/>
        <v>10.7781649980991</v>
      </c>
      <c r="T8" s="94">
        <v>373754.5</v>
      </c>
      <c r="U8" s="95">
        <f>-(T8-P8)/T8</f>
        <v>-0.31732862079252555</v>
      </c>
      <c r="V8" s="88">
        <v>1542158.75</v>
      </c>
      <c r="W8" s="89">
        <v>146171</v>
      </c>
      <c r="X8" s="90">
        <f t="shared" si="5"/>
        <v>10.550374219236375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72</v>
      </c>
      <c r="I9" s="63">
        <v>2</v>
      </c>
      <c r="J9" s="72">
        <v>29072</v>
      </c>
      <c r="K9" s="73">
        <v>2724</v>
      </c>
      <c r="L9" s="74">
        <v>65305</v>
      </c>
      <c r="M9" s="73">
        <v>5947</v>
      </c>
      <c r="N9" s="74">
        <v>52926.5</v>
      </c>
      <c r="O9" s="75">
        <v>4753</v>
      </c>
      <c r="P9" s="76">
        <f t="shared" si="1"/>
        <v>147303.5</v>
      </c>
      <c r="Q9" s="77">
        <f t="shared" si="2"/>
        <v>13424</v>
      </c>
      <c r="R9" s="78">
        <f t="shared" si="3"/>
        <v>186.44444444444446</v>
      </c>
      <c r="S9" s="79">
        <f t="shared" si="4"/>
        <v>10.973145113230036</v>
      </c>
      <c r="T9" s="94">
        <v>201479</v>
      </c>
      <c r="U9" s="95">
        <f>-(T9-P9)/T9</f>
        <v>-0.2688890653616506</v>
      </c>
      <c r="V9" s="88">
        <v>461008.5</v>
      </c>
      <c r="W9" s="89">
        <v>43097</v>
      </c>
      <c r="X9" s="90">
        <f t="shared" si="5"/>
        <v>10.696997470821636</v>
      </c>
    </row>
    <row r="10" spans="2:24" s="31" customFormat="1" ht="27.75" customHeight="1">
      <c r="B10" s="70">
        <f t="shared" si="0"/>
        <v>6</v>
      </c>
      <c r="C10" s="93" t="s">
        <v>72</v>
      </c>
      <c r="D10" s="65">
        <v>40648</v>
      </c>
      <c r="E10" s="66" t="s">
        <v>0</v>
      </c>
      <c r="F10" s="67" t="s">
        <v>73</v>
      </c>
      <c r="G10" s="68">
        <v>28</v>
      </c>
      <c r="H10" s="49">
        <v>28</v>
      </c>
      <c r="I10" s="63">
        <v>2</v>
      </c>
      <c r="J10" s="72">
        <v>6857.5</v>
      </c>
      <c r="K10" s="73">
        <v>651</v>
      </c>
      <c r="L10" s="74">
        <v>11390.5</v>
      </c>
      <c r="M10" s="73">
        <v>1064</v>
      </c>
      <c r="N10" s="74">
        <v>11491.5</v>
      </c>
      <c r="O10" s="75">
        <v>1072</v>
      </c>
      <c r="P10" s="76">
        <f t="shared" si="1"/>
        <v>29739.5</v>
      </c>
      <c r="Q10" s="77">
        <f t="shared" si="2"/>
        <v>2787</v>
      </c>
      <c r="R10" s="78">
        <f t="shared" si="3"/>
        <v>99.53571428571429</v>
      </c>
      <c r="S10" s="79">
        <f t="shared" si="4"/>
        <v>10.670792967348403</v>
      </c>
      <c r="T10" s="94">
        <v>38550.5</v>
      </c>
      <c r="U10" s="95">
        <f>-(T10-P10)/T10</f>
        <v>-0.2285573468567204</v>
      </c>
      <c r="V10" s="88">
        <v>97312.5</v>
      </c>
      <c r="W10" s="89">
        <v>9482</v>
      </c>
      <c r="X10" s="90">
        <f t="shared" si="5"/>
        <v>10.262866483864164</v>
      </c>
    </row>
    <row r="11" spans="2:24" s="31" customFormat="1" ht="27.75" customHeight="1">
      <c r="B11" s="70">
        <f t="shared" si="0"/>
        <v>7</v>
      </c>
      <c r="C11" s="93" t="s">
        <v>77</v>
      </c>
      <c r="D11" s="65">
        <v>40655</v>
      </c>
      <c r="E11" s="66" t="s">
        <v>0</v>
      </c>
      <c r="F11" s="67" t="s">
        <v>21</v>
      </c>
      <c r="G11" s="68">
        <v>15</v>
      </c>
      <c r="H11" s="49">
        <v>15</v>
      </c>
      <c r="I11" s="63">
        <v>1</v>
      </c>
      <c r="J11" s="72">
        <v>5367.5</v>
      </c>
      <c r="K11" s="73">
        <v>648</v>
      </c>
      <c r="L11" s="74">
        <v>10421</v>
      </c>
      <c r="M11" s="73">
        <v>1173</v>
      </c>
      <c r="N11" s="74">
        <v>11282</v>
      </c>
      <c r="O11" s="75">
        <v>1209</v>
      </c>
      <c r="P11" s="76">
        <f t="shared" si="1"/>
        <v>27070.5</v>
      </c>
      <c r="Q11" s="77">
        <f t="shared" si="2"/>
        <v>3030</v>
      </c>
      <c r="R11" s="78">
        <f t="shared" si="3"/>
        <v>202</v>
      </c>
      <c r="S11" s="79">
        <f t="shared" si="4"/>
        <v>8.934158415841583</v>
      </c>
      <c r="T11" s="94"/>
      <c r="U11" s="95"/>
      <c r="V11" s="88">
        <v>27070.5</v>
      </c>
      <c r="W11" s="89">
        <v>3030</v>
      </c>
      <c r="X11" s="90">
        <f t="shared" si="5"/>
        <v>8.934158415841583</v>
      </c>
    </row>
    <row r="12" spans="2:24" s="31" customFormat="1" ht="27.75" customHeight="1">
      <c r="B12" s="70">
        <f t="shared" si="0"/>
        <v>8</v>
      </c>
      <c r="C12" s="93" t="s">
        <v>70</v>
      </c>
      <c r="D12" s="65">
        <v>40641</v>
      </c>
      <c r="E12" s="66" t="s">
        <v>0</v>
      </c>
      <c r="F12" s="67" t="s">
        <v>22</v>
      </c>
      <c r="G12" s="68">
        <v>22</v>
      </c>
      <c r="H12" s="49">
        <v>19</v>
      </c>
      <c r="I12" s="63">
        <v>3</v>
      </c>
      <c r="J12" s="72">
        <v>2853</v>
      </c>
      <c r="K12" s="73">
        <v>244</v>
      </c>
      <c r="L12" s="74">
        <v>5871</v>
      </c>
      <c r="M12" s="73">
        <v>512</v>
      </c>
      <c r="N12" s="74">
        <v>6282</v>
      </c>
      <c r="O12" s="75">
        <v>546</v>
      </c>
      <c r="P12" s="76">
        <f t="shared" si="1"/>
        <v>15006</v>
      </c>
      <c r="Q12" s="77">
        <f t="shared" si="2"/>
        <v>1302</v>
      </c>
      <c r="R12" s="78">
        <f t="shared" si="3"/>
        <v>68.52631578947368</v>
      </c>
      <c r="S12" s="79">
        <f t="shared" si="4"/>
        <v>11.525345622119815</v>
      </c>
      <c r="T12" s="94">
        <v>38856.5</v>
      </c>
      <c r="U12" s="95">
        <f aca="true" t="shared" si="6" ref="U12:U19">-(T12-P12)/T12</f>
        <v>-0.613809787294275</v>
      </c>
      <c r="V12" s="88">
        <v>191249.75</v>
      </c>
      <c r="W12" s="89">
        <v>14734</v>
      </c>
      <c r="X12" s="90">
        <f t="shared" si="5"/>
        <v>12.980164924664042</v>
      </c>
    </row>
    <row r="13" spans="2:24" s="31" customFormat="1" ht="27.75" customHeight="1">
      <c r="B13" s="70">
        <f t="shared" si="0"/>
        <v>9</v>
      </c>
      <c r="C13" s="93" t="s">
        <v>59</v>
      </c>
      <c r="D13" s="65">
        <v>40613</v>
      </c>
      <c r="E13" s="66" t="s">
        <v>0</v>
      </c>
      <c r="F13" s="67" t="s">
        <v>60</v>
      </c>
      <c r="G13" s="68">
        <v>25</v>
      </c>
      <c r="H13" s="49">
        <v>22</v>
      </c>
      <c r="I13" s="63">
        <v>7</v>
      </c>
      <c r="J13" s="72">
        <v>2657</v>
      </c>
      <c r="K13" s="73">
        <v>434</v>
      </c>
      <c r="L13" s="74">
        <v>5772</v>
      </c>
      <c r="M13" s="73">
        <v>891</v>
      </c>
      <c r="N13" s="74">
        <v>4547</v>
      </c>
      <c r="O13" s="75">
        <v>710</v>
      </c>
      <c r="P13" s="76">
        <f t="shared" si="1"/>
        <v>12976</v>
      </c>
      <c r="Q13" s="77">
        <f t="shared" si="2"/>
        <v>2035</v>
      </c>
      <c r="R13" s="78">
        <f t="shared" si="3"/>
        <v>92.5</v>
      </c>
      <c r="S13" s="79">
        <f t="shared" si="4"/>
        <v>6.376412776412776</v>
      </c>
      <c r="T13" s="94">
        <v>11697</v>
      </c>
      <c r="U13" s="95">
        <f t="shared" si="6"/>
        <v>0.109344276310165</v>
      </c>
      <c r="V13" s="88">
        <v>236137</v>
      </c>
      <c r="W13" s="89">
        <v>32414</v>
      </c>
      <c r="X13" s="90">
        <f t="shared" si="5"/>
        <v>7.2850311593755785</v>
      </c>
    </row>
    <row r="14" spans="2:24" s="31" customFormat="1" ht="27.75" customHeight="1">
      <c r="B14" s="70">
        <f t="shared" si="0"/>
        <v>10</v>
      </c>
      <c r="C14" s="93" t="s">
        <v>66</v>
      </c>
      <c r="D14" s="65">
        <v>40634</v>
      </c>
      <c r="E14" s="66" t="s">
        <v>0</v>
      </c>
      <c r="F14" s="67" t="s">
        <v>67</v>
      </c>
      <c r="G14" s="68">
        <v>36</v>
      </c>
      <c r="H14" s="49">
        <v>21</v>
      </c>
      <c r="I14" s="63">
        <v>4</v>
      </c>
      <c r="J14" s="72">
        <v>3348.5</v>
      </c>
      <c r="K14" s="73">
        <v>281</v>
      </c>
      <c r="L14" s="74">
        <v>5297</v>
      </c>
      <c r="M14" s="73">
        <v>493</v>
      </c>
      <c r="N14" s="74">
        <v>3749.5</v>
      </c>
      <c r="O14" s="75">
        <v>374</v>
      </c>
      <c r="P14" s="76">
        <f t="shared" si="1"/>
        <v>12395</v>
      </c>
      <c r="Q14" s="77">
        <f t="shared" si="2"/>
        <v>1148</v>
      </c>
      <c r="R14" s="78">
        <f t="shared" si="3"/>
        <v>54.666666666666664</v>
      </c>
      <c r="S14" s="79">
        <f t="shared" si="4"/>
        <v>10.797038327526133</v>
      </c>
      <c r="T14" s="94">
        <v>23814.5</v>
      </c>
      <c r="U14" s="95">
        <f t="shared" si="6"/>
        <v>-0.47951878057485986</v>
      </c>
      <c r="V14" s="88">
        <v>402306</v>
      </c>
      <c r="W14" s="89">
        <v>30913</v>
      </c>
      <c r="X14" s="90">
        <f t="shared" si="5"/>
        <v>13.014136447449292</v>
      </c>
    </row>
    <row r="15" spans="2:24" s="31" customFormat="1" ht="27.75" customHeight="1">
      <c r="B15" s="70">
        <f t="shared" si="0"/>
        <v>11</v>
      </c>
      <c r="C15" s="93" t="s">
        <v>49</v>
      </c>
      <c r="D15" s="65">
        <v>40599</v>
      </c>
      <c r="E15" s="66" t="s">
        <v>0</v>
      </c>
      <c r="F15" s="67" t="s">
        <v>1</v>
      </c>
      <c r="G15" s="68">
        <v>58</v>
      </c>
      <c r="H15" s="49">
        <v>16</v>
      </c>
      <c r="I15" s="63">
        <v>9</v>
      </c>
      <c r="J15" s="72">
        <v>2125.5</v>
      </c>
      <c r="K15" s="73">
        <v>287</v>
      </c>
      <c r="L15" s="74">
        <v>5696.5</v>
      </c>
      <c r="M15" s="73">
        <v>770</v>
      </c>
      <c r="N15" s="74">
        <v>3762.5</v>
      </c>
      <c r="O15" s="75">
        <v>493</v>
      </c>
      <c r="P15" s="76">
        <f t="shared" si="1"/>
        <v>11584.5</v>
      </c>
      <c r="Q15" s="77">
        <f t="shared" si="2"/>
        <v>1550</v>
      </c>
      <c r="R15" s="78">
        <f t="shared" si="3"/>
        <v>96.875</v>
      </c>
      <c r="S15" s="79">
        <f t="shared" si="4"/>
        <v>7.473870967741935</v>
      </c>
      <c r="T15" s="94">
        <v>15537</v>
      </c>
      <c r="U15" s="95">
        <f t="shared" si="6"/>
        <v>-0.2543927399111798</v>
      </c>
      <c r="V15" s="88">
        <v>2217716</v>
      </c>
      <c r="W15" s="89">
        <v>190968</v>
      </c>
      <c r="X15" s="90">
        <f t="shared" si="5"/>
        <v>11.613024171588958</v>
      </c>
    </row>
    <row r="16" spans="2:24" s="31" customFormat="1" ht="27.75" customHeight="1">
      <c r="B16" s="70">
        <f t="shared" si="0"/>
        <v>12</v>
      </c>
      <c r="C16" s="93" t="s">
        <v>63</v>
      </c>
      <c r="D16" s="65">
        <v>40627</v>
      </c>
      <c r="E16" s="66" t="s">
        <v>0</v>
      </c>
      <c r="F16" s="67" t="s">
        <v>1</v>
      </c>
      <c r="G16" s="68">
        <v>28</v>
      </c>
      <c r="H16" s="49">
        <v>12</v>
      </c>
      <c r="I16" s="63">
        <v>7</v>
      </c>
      <c r="J16" s="72">
        <v>1799</v>
      </c>
      <c r="K16" s="73">
        <v>191</v>
      </c>
      <c r="L16" s="74">
        <v>5589</v>
      </c>
      <c r="M16" s="73">
        <v>584</v>
      </c>
      <c r="N16" s="74">
        <v>3373.5</v>
      </c>
      <c r="O16" s="75">
        <v>362</v>
      </c>
      <c r="P16" s="76">
        <f t="shared" si="1"/>
        <v>10761.5</v>
      </c>
      <c r="Q16" s="77">
        <f t="shared" si="2"/>
        <v>1137</v>
      </c>
      <c r="R16" s="78">
        <f t="shared" si="3"/>
        <v>94.75</v>
      </c>
      <c r="S16" s="79">
        <f t="shared" si="4"/>
        <v>9.464819700967459</v>
      </c>
      <c r="T16" s="94">
        <v>1381</v>
      </c>
      <c r="U16" s="95">
        <f t="shared" si="6"/>
        <v>6.792541636495293</v>
      </c>
      <c r="V16" s="88">
        <v>76821.5</v>
      </c>
      <c r="W16" s="89">
        <v>8922</v>
      </c>
      <c r="X16" s="90">
        <f t="shared" si="5"/>
        <v>8.610345214077562</v>
      </c>
    </row>
    <row r="17" spans="2:24" s="31" customFormat="1" ht="27.75" customHeight="1">
      <c r="B17" s="70">
        <f t="shared" si="0"/>
        <v>13</v>
      </c>
      <c r="C17" s="86" t="s">
        <v>48</v>
      </c>
      <c r="D17" s="65">
        <v>40592</v>
      </c>
      <c r="E17" s="66" t="s">
        <v>0</v>
      </c>
      <c r="F17" s="67" t="s">
        <v>1</v>
      </c>
      <c r="G17" s="68">
        <v>26</v>
      </c>
      <c r="H17" s="49">
        <v>9</v>
      </c>
      <c r="I17" s="63">
        <v>10</v>
      </c>
      <c r="J17" s="72">
        <v>1815</v>
      </c>
      <c r="K17" s="73">
        <v>249</v>
      </c>
      <c r="L17" s="74">
        <v>4637.5</v>
      </c>
      <c r="M17" s="73">
        <v>601</v>
      </c>
      <c r="N17" s="74">
        <v>3951.5</v>
      </c>
      <c r="O17" s="75">
        <v>501</v>
      </c>
      <c r="P17" s="76">
        <f t="shared" si="1"/>
        <v>10404</v>
      </c>
      <c r="Q17" s="77">
        <f t="shared" si="2"/>
        <v>1351</v>
      </c>
      <c r="R17" s="78">
        <f t="shared" si="3"/>
        <v>150.11111111111111</v>
      </c>
      <c r="S17" s="79">
        <f t="shared" si="4"/>
        <v>7.700962250185048</v>
      </c>
      <c r="T17" s="94">
        <v>8231.5</v>
      </c>
      <c r="U17" s="95">
        <f t="shared" si="6"/>
        <v>0.26392516552268724</v>
      </c>
      <c r="V17" s="88">
        <v>451758.25</v>
      </c>
      <c r="W17" s="89">
        <v>42482</v>
      </c>
      <c r="X17" s="90">
        <f t="shared" si="5"/>
        <v>10.634109740596017</v>
      </c>
    </row>
    <row r="18" spans="2:24" s="31" customFormat="1" ht="27.75" customHeight="1">
      <c r="B18" s="70">
        <f t="shared" si="0"/>
        <v>14</v>
      </c>
      <c r="C18" s="93" t="s">
        <v>46</v>
      </c>
      <c r="D18" s="65">
        <v>40585</v>
      </c>
      <c r="E18" s="66" t="s">
        <v>0</v>
      </c>
      <c r="F18" s="67" t="s">
        <v>47</v>
      </c>
      <c r="G18" s="68">
        <v>58</v>
      </c>
      <c r="H18" s="49">
        <v>10</v>
      </c>
      <c r="I18" s="63">
        <v>11</v>
      </c>
      <c r="J18" s="72">
        <v>969</v>
      </c>
      <c r="K18" s="73">
        <v>152</v>
      </c>
      <c r="L18" s="74">
        <v>2479</v>
      </c>
      <c r="M18" s="73">
        <v>367</v>
      </c>
      <c r="N18" s="74">
        <v>2435</v>
      </c>
      <c r="O18" s="75">
        <v>376</v>
      </c>
      <c r="P18" s="76">
        <f t="shared" si="1"/>
        <v>5883</v>
      </c>
      <c r="Q18" s="77">
        <f t="shared" si="2"/>
        <v>895</v>
      </c>
      <c r="R18" s="78">
        <f t="shared" si="3"/>
        <v>89.5</v>
      </c>
      <c r="S18" s="79">
        <f t="shared" si="4"/>
        <v>6.5731843575419</v>
      </c>
      <c r="T18" s="94">
        <v>4815</v>
      </c>
      <c r="U18" s="95">
        <f t="shared" si="6"/>
        <v>0.22180685358255453</v>
      </c>
      <c r="V18" s="88">
        <v>867147.25</v>
      </c>
      <c r="W18" s="89">
        <v>109728</v>
      </c>
      <c r="X18" s="90">
        <f t="shared" si="5"/>
        <v>7.902698035141441</v>
      </c>
    </row>
    <row r="19" spans="2:24" s="31" customFormat="1" ht="27.75" customHeight="1">
      <c r="B19" s="70">
        <f t="shared" si="0"/>
        <v>15</v>
      </c>
      <c r="C19" s="93" t="s">
        <v>50</v>
      </c>
      <c r="D19" s="65">
        <v>40599</v>
      </c>
      <c r="E19" s="66" t="s">
        <v>0</v>
      </c>
      <c r="F19" s="67" t="s">
        <v>51</v>
      </c>
      <c r="G19" s="68">
        <v>60</v>
      </c>
      <c r="H19" s="49">
        <v>9</v>
      </c>
      <c r="I19" s="63">
        <v>9</v>
      </c>
      <c r="J19" s="72">
        <v>687.5</v>
      </c>
      <c r="K19" s="73">
        <v>96</v>
      </c>
      <c r="L19" s="74">
        <v>2610.5</v>
      </c>
      <c r="M19" s="73">
        <v>439</v>
      </c>
      <c r="N19" s="74">
        <v>1935</v>
      </c>
      <c r="O19" s="75">
        <v>277</v>
      </c>
      <c r="P19" s="76">
        <f t="shared" si="1"/>
        <v>5233</v>
      </c>
      <c r="Q19" s="77">
        <f t="shared" si="2"/>
        <v>812</v>
      </c>
      <c r="R19" s="78">
        <f t="shared" si="3"/>
        <v>90.22222222222223</v>
      </c>
      <c r="S19" s="79">
        <f t="shared" si="4"/>
        <v>6.444581280788177</v>
      </c>
      <c r="T19" s="94">
        <v>6067.5</v>
      </c>
      <c r="U19" s="95">
        <f t="shared" si="6"/>
        <v>-0.13753605274000824</v>
      </c>
      <c r="V19" s="88">
        <v>607521</v>
      </c>
      <c r="W19" s="89">
        <v>57576</v>
      </c>
      <c r="X19" s="90">
        <f t="shared" si="5"/>
        <v>10.551636098374322</v>
      </c>
    </row>
    <row r="20" spans="2:24" s="31" customFormat="1" ht="27.75" customHeight="1">
      <c r="B20" s="70">
        <f t="shared" si="0"/>
        <v>16</v>
      </c>
      <c r="C20" s="64" t="s">
        <v>75</v>
      </c>
      <c r="D20" s="65">
        <v>40165</v>
      </c>
      <c r="E20" s="66" t="s">
        <v>0</v>
      </c>
      <c r="F20" s="67" t="s">
        <v>1</v>
      </c>
      <c r="G20" s="68">
        <v>150</v>
      </c>
      <c r="H20" s="49">
        <v>2</v>
      </c>
      <c r="I20" s="63">
        <v>45</v>
      </c>
      <c r="J20" s="50">
        <v>739.5</v>
      </c>
      <c r="K20" s="51">
        <v>105</v>
      </c>
      <c r="L20" s="52">
        <v>1569.5</v>
      </c>
      <c r="M20" s="51">
        <v>218</v>
      </c>
      <c r="N20" s="52">
        <v>1862</v>
      </c>
      <c r="O20" s="53">
        <v>254</v>
      </c>
      <c r="P20" s="97">
        <f t="shared" si="1"/>
        <v>4171</v>
      </c>
      <c r="Q20" s="55">
        <f t="shared" si="2"/>
        <v>577</v>
      </c>
      <c r="R20" s="98">
        <f t="shared" si="3"/>
        <v>288.5</v>
      </c>
      <c r="S20" s="57">
        <f t="shared" si="4"/>
        <v>7.2287694974003465</v>
      </c>
      <c r="T20" s="99"/>
      <c r="U20" s="59"/>
      <c r="V20" s="60">
        <v>26624237.5</v>
      </c>
      <c r="W20" s="61">
        <v>2484742</v>
      </c>
      <c r="X20" s="62">
        <f t="shared" si="5"/>
        <v>10.715091345499856</v>
      </c>
    </row>
    <row r="21" spans="2:24" s="31" customFormat="1" ht="23.25" customHeight="1">
      <c r="B21" s="70">
        <f t="shared" si="0"/>
        <v>17</v>
      </c>
      <c r="C21" s="93" t="s">
        <v>61</v>
      </c>
      <c r="D21" s="65">
        <v>40620</v>
      </c>
      <c r="E21" s="66" t="s">
        <v>0</v>
      </c>
      <c r="F21" s="67" t="s">
        <v>62</v>
      </c>
      <c r="G21" s="68">
        <v>18</v>
      </c>
      <c r="H21" s="49">
        <v>12</v>
      </c>
      <c r="I21" s="63">
        <v>6</v>
      </c>
      <c r="J21" s="72">
        <v>756</v>
      </c>
      <c r="K21" s="73">
        <v>82</v>
      </c>
      <c r="L21" s="74">
        <v>1819.5</v>
      </c>
      <c r="M21" s="73">
        <v>211</v>
      </c>
      <c r="N21" s="74">
        <v>1545</v>
      </c>
      <c r="O21" s="75">
        <v>192</v>
      </c>
      <c r="P21" s="76">
        <f t="shared" si="1"/>
        <v>4120.5</v>
      </c>
      <c r="Q21" s="77">
        <f t="shared" si="2"/>
        <v>485</v>
      </c>
      <c r="R21" s="78">
        <f t="shared" si="3"/>
        <v>40.416666666666664</v>
      </c>
      <c r="S21" s="79">
        <f t="shared" si="4"/>
        <v>8.495876288659794</v>
      </c>
      <c r="T21" s="100">
        <v>7205</v>
      </c>
      <c r="U21" s="95">
        <f>-(T21-P21)/T21</f>
        <v>-0.42810548230395556</v>
      </c>
      <c r="V21" s="88">
        <v>155709.5</v>
      </c>
      <c r="W21" s="89">
        <v>21603</v>
      </c>
      <c r="X21" s="90">
        <f t="shared" si="5"/>
        <v>7.207772068694163</v>
      </c>
    </row>
    <row r="22" spans="2:24" s="31" customFormat="1" ht="27.75" customHeight="1">
      <c r="B22" s="70">
        <f t="shared" si="0"/>
        <v>18</v>
      </c>
      <c r="C22" s="71" t="s">
        <v>42</v>
      </c>
      <c r="D22" s="65">
        <v>40557</v>
      </c>
      <c r="E22" s="66" t="s">
        <v>0</v>
      </c>
      <c r="F22" s="67" t="s">
        <v>1</v>
      </c>
      <c r="G22" s="68">
        <v>50</v>
      </c>
      <c r="H22" s="49">
        <v>8</v>
      </c>
      <c r="I22" s="63">
        <v>12</v>
      </c>
      <c r="J22" s="72">
        <v>705</v>
      </c>
      <c r="K22" s="73">
        <v>103</v>
      </c>
      <c r="L22" s="74">
        <v>1463</v>
      </c>
      <c r="M22" s="73">
        <v>201</v>
      </c>
      <c r="N22" s="74">
        <v>1340</v>
      </c>
      <c r="O22" s="75">
        <v>173</v>
      </c>
      <c r="P22" s="76">
        <f t="shared" si="1"/>
        <v>3508</v>
      </c>
      <c r="Q22" s="77">
        <f t="shared" si="2"/>
        <v>477</v>
      </c>
      <c r="R22" s="78">
        <f t="shared" si="3"/>
        <v>59.625</v>
      </c>
      <c r="S22" s="79">
        <f t="shared" si="4"/>
        <v>7.354297693920335</v>
      </c>
      <c r="T22" s="87"/>
      <c r="U22" s="85"/>
      <c r="V22" s="88">
        <v>1284141.5</v>
      </c>
      <c r="W22" s="89">
        <v>107421</v>
      </c>
      <c r="X22" s="90">
        <f t="shared" si="5"/>
        <v>11.954287336740489</v>
      </c>
    </row>
    <row r="23" spans="2:24" s="31" customFormat="1" ht="23.25" customHeight="1">
      <c r="B23" s="70">
        <f t="shared" si="0"/>
        <v>19</v>
      </c>
      <c r="C23" s="71" t="s">
        <v>37</v>
      </c>
      <c r="D23" s="65">
        <v>40522</v>
      </c>
      <c r="E23" s="66" t="s">
        <v>0</v>
      </c>
      <c r="F23" s="67" t="s">
        <v>1</v>
      </c>
      <c r="G23" s="68">
        <v>127</v>
      </c>
      <c r="H23" s="49">
        <v>4</v>
      </c>
      <c r="I23" s="63">
        <v>19</v>
      </c>
      <c r="J23" s="72">
        <v>561</v>
      </c>
      <c r="K23" s="73">
        <v>141</v>
      </c>
      <c r="L23" s="74">
        <v>1225</v>
      </c>
      <c r="M23" s="73">
        <v>305</v>
      </c>
      <c r="N23" s="74">
        <v>1242</v>
      </c>
      <c r="O23" s="75">
        <v>308</v>
      </c>
      <c r="P23" s="76">
        <f t="shared" si="1"/>
        <v>3028</v>
      </c>
      <c r="Q23" s="77">
        <f t="shared" si="2"/>
        <v>754</v>
      </c>
      <c r="R23" s="78">
        <f t="shared" si="3"/>
        <v>188.5</v>
      </c>
      <c r="S23" s="79">
        <f t="shared" si="4"/>
        <v>4.015915119363395</v>
      </c>
      <c r="T23" s="87"/>
      <c r="U23" s="85"/>
      <c r="V23" s="88">
        <v>2460169.5</v>
      </c>
      <c r="W23" s="89">
        <v>234629</v>
      </c>
      <c r="X23" s="90">
        <f t="shared" si="5"/>
        <v>10.485359866001218</v>
      </c>
    </row>
    <row r="24" spans="2:24" s="31" customFormat="1" ht="27.75" customHeight="1">
      <c r="B24" s="70">
        <f t="shared" si="0"/>
        <v>20</v>
      </c>
      <c r="C24" s="93" t="s">
        <v>68</v>
      </c>
      <c r="D24" s="65">
        <v>40634</v>
      </c>
      <c r="E24" s="66" t="s">
        <v>0</v>
      </c>
      <c r="F24" s="67" t="s">
        <v>24</v>
      </c>
      <c r="G24" s="68">
        <v>15</v>
      </c>
      <c r="H24" s="49">
        <v>8</v>
      </c>
      <c r="I24" s="63">
        <v>4</v>
      </c>
      <c r="J24" s="72">
        <v>329.5</v>
      </c>
      <c r="K24" s="73">
        <v>58</v>
      </c>
      <c r="L24" s="74">
        <v>870.5</v>
      </c>
      <c r="M24" s="73">
        <v>157</v>
      </c>
      <c r="N24" s="74">
        <v>857</v>
      </c>
      <c r="O24" s="75">
        <v>166</v>
      </c>
      <c r="P24" s="76">
        <f t="shared" si="1"/>
        <v>2057</v>
      </c>
      <c r="Q24" s="77">
        <f t="shared" si="2"/>
        <v>381</v>
      </c>
      <c r="R24" s="78">
        <f t="shared" si="3"/>
        <v>47.625</v>
      </c>
      <c r="S24" s="79">
        <f t="shared" si="4"/>
        <v>5.398950131233596</v>
      </c>
      <c r="T24" s="94">
        <v>432</v>
      </c>
      <c r="U24" s="95">
        <f>-(T24-P24)/T24</f>
        <v>3.761574074074074</v>
      </c>
      <c r="V24" s="88">
        <v>35952</v>
      </c>
      <c r="W24" s="89">
        <v>3133</v>
      </c>
      <c r="X24" s="90">
        <f t="shared" si="5"/>
        <v>11.475263325885733</v>
      </c>
    </row>
    <row r="25" spans="2:24" s="31" customFormat="1" ht="23.25" customHeight="1">
      <c r="B25" s="70">
        <f t="shared" si="0"/>
        <v>21</v>
      </c>
      <c r="C25" s="86" t="s">
        <v>55</v>
      </c>
      <c r="D25" s="65">
        <v>40606</v>
      </c>
      <c r="E25" s="66" t="s">
        <v>0</v>
      </c>
      <c r="F25" s="67" t="s">
        <v>54</v>
      </c>
      <c r="G25" s="68">
        <v>6</v>
      </c>
      <c r="H25" s="49">
        <v>5</v>
      </c>
      <c r="I25" s="63">
        <v>7</v>
      </c>
      <c r="J25" s="72">
        <v>397.5</v>
      </c>
      <c r="K25" s="73">
        <v>43</v>
      </c>
      <c r="L25" s="74">
        <v>817.5</v>
      </c>
      <c r="M25" s="73">
        <v>81</v>
      </c>
      <c r="N25" s="74">
        <v>799.5</v>
      </c>
      <c r="O25" s="75">
        <v>88</v>
      </c>
      <c r="P25" s="76">
        <f t="shared" si="1"/>
        <v>2014.5</v>
      </c>
      <c r="Q25" s="77">
        <f t="shared" si="2"/>
        <v>212</v>
      </c>
      <c r="R25" s="78">
        <f t="shared" si="3"/>
        <v>42.4</v>
      </c>
      <c r="S25" s="79">
        <f t="shared" si="4"/>
        <v>9.502358490566039</v>
      </c>
      <c r="T25" s="94">
        <v>374</v>
      </c>
      <c r="U25" s="95">
        <f>-(T25-P25)/T25</f>
        <v>4.386363636363637</v>
      </c>
      <c r="V25" s="88">
        <v>41681</v>
      </c>
      <c r="W25" s="89">
        <v>3463</v>
      </c>
      <c r="X25" s="90">
        <f t="shared" si="5"/>
        <v>12.0360958706324</v>
      </c>
    </row>
    <row r="26" spans="2:24" s="31" customFormat="1" ht="23.25" customHeight="1">
      <c r="B26" s="70">
        <f t="shared" si="0"/>
        <v>22</v>
      </c>
      <c r="C26" s="64" t="s">
        <v>32</v>
      </c>
      <c r="D26" s="65">
        <v>40515</v>
      </c>
      <c r="E26" s="66" t="s">
        <v>0</v>
      </c>
      <c r="F26" s="67" t="s">
        <v>33</v>
      </c>
      <c r="G26" s="68">
        <v>62</v>
      </c>
      <c r="H26" s="49">
        <v>5</v>
      </c>
      <c r="I26" s="63">
        <v>21</v>
      </c>
      <c r="J26" s="72">
        <v>272</v>
      </c>
      <c r="K26" s="73">
        <v>65</v>
      </c>
      <c r="L26" s="74">
        <v>1047</v>
      </c>
      <c r="M26" s="73">
        <v>197</v>
      </c>
      <c r="N26" s="74">
        <v>565</v>
      </c>
      <c r="O26" s="75">
        <v>136</v>
      </c>
      <c r="P26" s="76">
        <f t="shared" si="1"/>
        <v>1884</v>
      </c>
      <c r="Q26" s="77">
        <f t="shared" si="2"/>
        <v>398</v>
      </c>
      <c r="R26" s="78">
        <f t="shared" si="3"/>
        <v>79.6</v>
      </c>
      <c r="S26" s="79">
        <f t="shared" si="4"/>
        <v>4.733668341708543</v>
      </c>
      <c r="T26" s="94"/>
      <c r="U26" s="95"/>
      <c r="V26" s="88">
        <v>1021172.5</v>
      </c>
      <c r="W26" s="89">
        <v>126043</v>
      </c>
      <c r="X26" s="90">
        <f t="shared" si="5"/>
        <v>8.10177875804289</v>
      </c>
    </row>
    <row r="27" spans="2:24" s="31" customFormat="1" ht="27.75" customHeight="1">
      <c r="B27" s="70">
        <f t="shared" si="0"/>
        <v>23</v>
      </c>
      <c r="C27" s="71" t="s">
        <v>58</v>
      </c>
      <c r="D27" s="65">
        <v>40613</v>
      </c>
      <c r="E27" s="66" t="s">
        <v>0</v>
      </c>
      <c r="F27" s="67" t="s">
        <v>21</v>
      </c>
      <c r="G27" s="68">
        <v>22</v>
      </c>
      <c r="H27" s="49">
        <v>3</v>
      </c>
      <c r="I27" s="63">
        <v>6</v>
      </c>
      <c r="J27" s="72">
        <v>137</v>
      </c>
      <c r="K27" s="73">
        <v>27</v>
      </c>
      <c r="L27" s="74">
        <v>118</v>
      </c>
      <c r="M27" s="73">
        <v>22</v>
      </c>
      <c r="N27" s="74">
        <v>147.5</v>
      </c>
      <c r="O27" s="75">
        <v>28</v>
      </c>
      <c r="P27" s="76">
        <f t="shared" si="1"/>
        <v>402.5</v>
      </c>
      <c r="Q27" s="77">
        <f t="shared" si="2"/>
        <v>77</v>
      </c>
      <c r="R27" s="78">
        <f t="shared" si="3"/>
        <v>25.666666666666668</v>
      </c>
      <c r="S27" s="79">
        <f t="shared" si="4"/>
        <v>5.2272727272727275</v>
      </c>
      <c r="T27" s="87">
        <v>2747</v>
      </c>
      <c r="U27" s="95">
        <f>-(T27-P27)/T27</f>
        <v>-0.8534765198398253</v>
      </c>
      <c r="V27" s="88">
        <v>172501</v>
      </c>
      <c r="W27" s="89">
        <v>13785</v>
      </c>
      <c r="X27" s="90">
        <f t="shared" si="5"/>
        <v>12.51367428364164</v>
      </c>
    </row>
    <row r="28" spans="2:24" s="39" customFormat="1" ht="27.75" customHeight="1" thickBot="1">
      <c r="B28" s="70"/>
      <c r="C28" s="189" t="s">
        <v>20</v>
      </c>
      <c r="D28" s="190"/>
      <c r="E28" s="191"/>
      <c r="F28" s="192"/>
      <c r="G28" s="32"/>
      <c r="H28" s="32">
        <f>SUM(H5:H27)</f>
        <v>907</v>
      </c>
      <c r="I28" s="33"/>
      <c r="J28" s="34"/>
      <c r="K28" s="35"/>
      <c r="L28" s="34"/>
      <c r="M28" s="35"/>
      <c r="N28" s="34"/>
      <c r="O28" s="35"/>
      <c r="P28" s="34">
        <f>SUM(P5:P27)</f>
        <v>2145633</v>
      </c>
      <c r="Q28" s="32">
        <f>SUM(Q5:Q27)</f>
        <v>220900</v>
      </c>
      <c r="R28" s="35">
        <f>Q28/H28</f>
        <v>243.55016538037486</v>
      </c>
      <c r="S28" s="36">
        <f>P28/Q28</f>
        <v>9.713141693073789</v>
      </c>
      <c r="T28" s="34"/>
      <c r="U28" s="37"/>
      <c r="V28" s="34"/>
      <c r="W28" s="35"/>
      <c r="X28" s="38"/>
    </row>
    <row r="30" spans="10:14" ht="18">
      <c r="J30" s="25"/>
      <c r="L30" s="25"/>
      <c r="N30" s="25"/>
    </row>
    <row r="31" spans="9:14" ht="18">
      <c r="I31" s="25"/>
      <c r="J31" s="25"/>
      <c r="K31" s="25"/>
      <c r="N31" s="25"/>
    </row>
    <row r="32" spans="9:16" ht="18">
      <c r="I32" s="25"/>
      <c r="J32" s="18"/>
      <c r="L32" s="18"/>
      <c r="M32" s="25"/>
      <c r="N32" s="18"/>
      <c r="P32" s="18"/>
    </row>
    <row r="33" spans="9:16" ht="18">
      <c r="I33" s="25"/>
      <c r="M33" s="25"/>
      <c r="N33" s="25"/>
      <c r="P33" s="18"/>
    </row>
    <row r="34" spans="9:13" ht="18">
      <c r="I34" s="25"/>
      <c r="J34" s="25"/>
      <c r="L34" s="25"/>
      <c r="M34" s="25"/>
    </row>
    <row r="35" spans="9:12" ht="18">
      <c r="I35" s="25"/>
      <c r="J35" s="25"/>
      <c r="K35" s="25"/>
      <c r="L35" s="25"/>
    </row>
    <row r="36" spans="2:24" s="24" customFormat="1" ht="18">
      <c r="B36" s="19"/>
      <c r="C36" s="20"/>
      <c r="D36" s="21"/>
      <c r="E36" s="18"/>
      <c r="F36" s="18"/>
      <c r="G36" s="22"/>
      <c r="H36" s="22"/>
      <c r="I36" s="22"/>
      <c r="J36" s="23"/>
      <c r="L36" s="18"/>
      <c r="N36" s="23"/>
      <c r="P36" s="25"/>
      <c r="Q36" s="26"/>
      <c r="S36" s="27"/>
      <c r="T36" s="28"/>
      <c r="U36" s="18"/>
      <c r="V36" s="23"/>
      <c r="X36" s="27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23"/>
      <c r="N39" s="25"/>
      <c r="P39" s="25"/>
      <c r="Q39" s="26"/>
      <c r="S39" s="27"/>
      <c r="T39" s="28"/>
      <c r="U39" s="18"/>
      <c r="V39" s="23"/>
      <c r="X39" s="27"/>
    </row>
    <row r="40" spans="2:24" s="24" customFormat="1" ht="18">
      <c r="B40" s="19"/>
      <c r="C40" s="20"/>
      <c r="D40" s="21"/>
      <c r="E40" s="18"/>
      <c r="F40" s="18"/>
      <c r="G40" s="22"/>
      <c r="H40" s="22"/>
      <c r="J40" s="23"/>
      <c r="L40" s="23"/>
      <c r="N40" s="23"/>
      <c r="P40" s="25"/>
      <c r="Q40" s="26"/>
      <c r="S40" s="27"/>
      <c r="T40" s="28"/>
      <c r="U40" s="18"/>
      <c r="V40" s="23"/>
      <c r="X40" s="27"/>
    </row>
  </sheetData>
  <sheetProtection/>
  <mergeCells count="15"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28:F28"/>
    <mergeCell ref="B2:X2"/>
    <mergeCell ref="C3:C4"/>
    <mergeCell ref="D3:D4"/>
    <mergeCell ref="E3:E4"/>
    <mergeCell ref="F3:F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1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205</v>
      </c>
      <c r="I5" s="63">
        <v>2</v>
      </c>
      <c r="J5" s="72">
        <v>105641</v>
      </c>
      <c r="K5" s="73">
        <v>10676</v>
      </c>
      <c r="L5" s="74">
        <v>279191</v>
      </c>
      <c r="M5" s="73">
        <v>26121</v>
      </c>
      <c r="N5" s="74">
        <v>290108</v>
      </c>
      <c r="O5" s="75">
        <v>26494</v>
      </c>
      <c r="P5" s="76">
        <f aca="true" t="shared" si="1" ref="P5:P21">J5+L5+N5</f>
        <v>674940</v>
      </c>
      <c r="Q5" s="77">
        <f aca="true" t="shared" si="2" ref="Q5:Q21">K5+M5+O5</f>
        <v>63291</v>
      </c>
      <c r="R5" s="78">
        <f aca="true" t="shared" si="3" ref="R5:R22">Q5/H5</f>
        <v>308.73658536585367</v>
      </c>
      <c r="S5" s="79">
        <f aca="true" t="shared" si="4" ref="S5:S21">+P5/Q5</f>
        <v>10.664075460966014</v>
      </c>
      <c r="T5" s="94">
        <v>835207.5</v>
      </c>
      <c r="U5" s="95">
        <f>-(T5-P5)/T5</f>
        <v>-0.1918894406479827</v>
      </c>
      <c r="V5" s="88">
        <v>1769474.25</v>
      </c>
      <c r="W5" s="89">
        <v>166935</v>
      </c>
      <c r="X5" s="90">
        <f aca="true" t="shared" si="5" ref="X5:X21">V5/W5</f>
        <v>10.599779854434361</v>
      </c>
    </row>
    <row r="6" spans="2:24" s="31" customFormat="1" ht="27.75" customHeight="1">
      <c r="B6" s="70">
        <f t="shared" si="0"/>
        <v>2</v>
      </c>
      <c r="C6" s="93" t="s">
        <v>64</v>
      </c>
      <c r="D6" s="65">
        <v>40627</v>
      </c>
      <c r="E6" s="66" t="s">
        <v>0</v>
      </c>
      <c r="F6" s="67" t="s">
        <v>65</v>
      </c>
      <c r="G6" s="68">
        <v>137</v>
      </c>
      <c r="H6" s="49">
        <v>142</v>
      </c>
      <c r="I6" s="63">
        <v>4</v>
      </c>
      <c r="J6" s="72">
        <v>89580.5</v>
      </c>
      <c r="K6" s="73">
        <v>8737</v>
      </c>
      <c r="L6" s="74">
        <v>130470</v>
      </c>
      <c r="M6" s="73">
        <v>12601</v>
      </c>
      <c r="N6" s="74">
        <v>158299.5</v>
      </c>
      <c r="O6" s="75">
        <v>15113</v>
      </c>
      <c r="P6" s="76">
        <f t="shared" si="1"/>
        <v>378350</v>
      </c>
      <c r="Q6" s="77">
        <f t="shared" si="2"/>
        <v>36451</v>
      </c>
      <c r="R6" s="78">
        <f t="shared" si="3"/>
        <v>256.69718309859155</v>
      </c>
      <c r="S6" s="79">
        <f t="shared" si="4"/>
        <v>10.379687800060355</v>
      </c>
      <c r="T6" s="94">
        <v>530733</v>
      </c>
      <c r="U6" s="95">
        <f>-(T6-P6)/T6</f>
        <v>-0.28711800472177157</v>
      </c>
      <c r="V6" s="88">
        <v>3319498.25</v>
      </c>
      <c r="W6" s="89">
        <v>336380</v>
      </c>
      <c r="X6" s="90">
        <f t="shared" si="5"/>
        <v>9.868298501694513</v>
      </c>
    </row>
    <row r="7" spans="2:24" s="31" customFormat="1" ht="27.75" customHeight="1">
      <c r="B7" s="70">
        <f t="shared" si="0"/>
        <v>3</v>
      </c>
      <c r="C7" s="93" t="s">
        <v>71</v>
      </c>
      <c r="D7" s="65">
        <v>40641</v>
      </c>
      <c r="E7" s="66" t="s">
        <v>0</v>
      </c>
      <c r="F7" s="67" t="s">
        <v>51</v>
      </c>
      <c r="G7" s="68">
        <v>128</v>
      </c>
      <c r="H7" s="49">
        <v>119</v>
      </c>
      <c r="I7" s="63">
        <v>2</v>
      </c>
      <c r="J7" s="72">
        <v>87233</v>
      </c>
      <c r="K7" s="73">
        <v>7984</v>
      </c>
      <c r="L7" s="74">
        <v>138705.5</v>
      </c>
      <c r="M7" s="73">
        <v>12614</v>
      </c>
      <c r="N7" s="74">
        <v>147816</v>
      </c>
      <c r="O7" s="75">
        <v>13228</v>
      </c>
      <c r="P7" s="76">
        <f t="shared" si="1"/>
        <v>373754.5</v>
      </c>
      <c r="Q7" s="77">
        <f t="shared" si="2"/>
        <v>33826</v>
      </c>
      <c r="R7" s="78">
        <f t="shared" si="3"/>
        <v>284.25210084033614</v>
      </c>
      <c r="S7" s="79">
        <f t="shared" si="4"/>
        <v>11.049325962277537</v>
      </c>
      <c r="T7" s="94">
        <v>518720.5</v>
      </c>
      <c r="U7" s="95">
        <f>-(T7-P7)/T7</f>
        <v>-0.2794684227825968</v>
      </c>
      <c r="V7" s="88">
        <v>1113422.25</v>
      </c>
      <c r="W7" s="89">
        <v>103371</v>
      </c>
      <c r="X7" s="90">
        <f t="shared" si="5"/>
        <v>10.771127782453492</v>
      </c>
    </row>
    <row r="8" spans="2:24" s="31" customFormat="1" ht="27.75" customHeight="1">
      <c r="B8" s="70">
        <f t="shared" si="0"/>
        <v>4</v>
      </c>
      <c r="C8" s="93" t="s">
        <v>74</v>
      </c>
      <c r="D8" s="65">
        <v>40648</v>
      </c>
      <c r="E8" s="66" t="s">
        <v>0</v>
      </c>
      <c r="F8" s="67" t="s">
        <v>1</v>
      </c>
      <c r="G8" s="68">
        <v>72</v>
      </c>
      <c r="H8" s="49">
        <v>80</v>
      </c>
      <c r="I8" s="63">
        <v>1</v>
      </c>
      <c r="J8" s="72">
        <v>43658.5</v>
      </c>
      <c r="K8" s="73">
        <v>3949</v>
      </c>
      <c r="L8" s="74">
        <v>76184</v>
      </c>
      <c r="M8" s="73">
        <v>6647</v>
      </c>
      <c r="N8" s="74">
        <v>81636.5</v>
      </c>
      <c r="O8" s="75">
        <v>7128</v>
      </c>
      <c r="P8" s="76">
        <f t="shared" si="1"/>
        <v>201479</v>
      </c>
      <c r="Q8" s="77">
        <f t="shared" si="2"/>
        <v>17724</v>
      </c>
      <c r="R8" s="78">
        <f t="shared" si="3"/>
        <v>221.55</v>
      </c>
      <c r="S8" s="79">
        <f t="shared" si="4"/>
        <v>11.367580681561725</v>
      </c>
      <c r="T8" s="94"/>
      <c r="U8" s="95"/>
      <c r="V8" s="88">
        <v>201479</v>
      </c>
      <c r="W8" s="89">
        <v>17724</v>
      </c>
      <c r="X8" s="90">
        <f t="shared" si="5"/>
        <v>11.367580681561725</v>
      </c>
    </row>
    <row r="9" spans="2:24" s="31" customFormat="1" ht="27.75" customHeight="1">
      <c r="B9" s="70">
        <f t="shared" si="0"/>
        <v>5</v>
      </c>
      <c r="C9" s="93" t="s">
        <v>70</v>
      </c>
      <c r="D9" s="65">
        <v>40641</v>
      </c>
      <c r="E9" s="66" t="s">
        <v>0</v>
      </c>
      <c r="F9" s="67" t="s">
        <v>22</v>
      </c>
      <c r="G9" s="68">
        <v>22</v>
      </c>
      <c r="H9" s="49">
        <v>22</v>
      </c>
      <c r="I9" s="63">
        <v>2</v>
      </c>
      <c r="J9" s="72">
        <v>9887</v>
      </c>
      <c r="K9" s="73">
        <v>699</v>
      </c>
      <c r="L9" s="74">
        <v>13326.5</v>
      </c>
      <c r="M9" s="73">
        <v>967</v>
      </c>
      <c r="N9" s="74">
        <v>15643</v>
      </c>
      <c r="O9" s="75">
        <v>1127</v>
      </c>
      <c r="P9" s="76">
        <f t="shared" si="1"/>
        <v>38856.5</v>
      </c>
      <c r="Q9" s="77">
        <f t="shared" si="2"/>
        <v>2793</v>
      </c>
      <c r="R9" s="78">
        <f t="shared" si="3"/>
        <v>126.95454545454545</v>
      </c>
      <c r="S9" s="79">
        <f t="shared" si="4"/>
        <v>13.912101682778374</v>
      </c>
      <c r="T9" s="94">
        <v>79553</v>
      </c>
      <c r="U9" s="95">
        <f>-(T9-P9)/T9</f>
        <v>-0.511564617299159</v>
      </c>
      <c r="V9" s="88">
        <v>155993.75</v>
      </c>
      <c r="W9" s="89">
        <v>11694</v>
      </c>
      <c r="X9" s="90">
        <f t="shared" si="5"/>
        <v>13.33963998631777</v>
      </c>
    </row>
    <row r="10" spans="2:24" s="31" customFormat="1" ht="27.75" customHeight="1">
      <c r="B10" s="70">
        <f t="shared" si="0"/>
        <v>6</v>
      </c>
      <c r="C10" s="93" t="s">
        <v>72</v>
      </c>
      <c r="D10" s="65">
        <v>40648</v>
      </c>
      <c r="E10" s="66" t="s">
        <v>0</v>
      </c>
      <c r="F10" s="67" t="s">
        <v>73</v>
      </c>
      <c r="G10" s="68">
        <v>28</v>
      </c>
      <c r="H10" s="49">
        <v>28</v>
      </c>
      <c r="I10" s="63">
        <v>1</v>
      </c>
      <c r="J10" s="72">
        <v>8500</v>
      </c>
      <c r="K10" s="73">
        <v>798</v>
      </c>
      <c r="L10" s="74">
        <v>12772</v>
      </c>
      <c r="M10" s="73">
        <v>1208</v>
      </c>
      <c r="N10" s="74">
        <v>17278.5</v>
      </c>
      <c r="O10" s="75">
        <v>1549</v>
      </c>
      <c r="P10" s="76">
        <f t="shared" si="1"/>
        <v>38550.5</v>
      </c>
      <c r="Q10" s="77">
        <f t="shared" si="2"/>
        <v>3555</v>
      </c>
      <c r="R10" s="78">
        <f t="shared" si="3"/>
        <v>126.96428571428571</v>
      </c>
      <c r="S10" s="79">
        <f t="shared" si="4"/>
        <v>10.844022503516175</v>
      </c>
      <c r="T10" s="94"/>
      <c r="U10" s="95"/>
      <c r="V10" s="88">
        <v>38550.5</v>
      </c>
      <c r="W10" s="89">
        <v>3555</v>
      </c>
      <c r="X10" s="90">
        <f t="shared" si="5"/>
        <v>10.844022503516175</v>
      </c>
    </row>
    <row r="11" spans="2:24" s="31" customFormat="1" ht="27.75" customHeight="1">
      <c r="B11" s="70">
        <f t="shared" si="0"/>
        <v>7</v>
      </c>
      <c r="C11" s="93" t="s">
        <v>66</v>
      </c>
      <c r="D11" s="65">
        <v>40634</v>
      </c>
      <c r="E11" s="66" t="s">
        <v>0</v>
      </c>
      <c r="F11" s="67" t="s">
        <v>67</v>
      </c>
      <c r="G11" s="68">
        <v>36</v>
      </c>
      <c r="H11" s="49">
        <v>25</v>
      </c>
      <c r="I11" s="63">
        <v>3</v>
      </c>
      <c r="J11" s="72">
        <v>5635.5</v>
      </c>
      <c r="K11" s="73">
        <v>394</v>
      </c>
      <c r="L11" s="74">
        <v>8429</v>
      </c>
      <c r="M11" s="73">
        <v>628</v>
      </c>
      <c r="N11" s="74">
        <v>9750</v>
      </c>
      <c r="O11" s="75">
        <v>732</v>
      </c>
      <c r="P11" s="76">
        <f t="shared" si="1"/>
        <v>23814.5</v>
      </c>
      <c r="Q11" s="77">
        <f t="shared" si="2"/>
        <v>1754</v>
      </c>
      <c r="R11" s="78">
        <f t="shared" si="3"/>
        <v>70.16</v>
      </c>
      <c r="S11" s="79">
        <f t="shared" si="4"/>
        <v>13.577251995438997</v>
      </c>
      <c r="T11" s="94">
        <v>81177</v>
      </c>
      <c r="U11" s="95">
        <f aca="true" t="shared" si="6" ref="U11:U21">-(T11-P11)/T11</f>
        <v>-0.7066348842652476</v>
      </c>
      <c r="V11" s="88">
        <v>379940</v>
      </c>
      <c r="W11" s="89">
        <v>28857</v>
      </c>
      <c r="X11" s="90">
        <f t="shared" si="5"/>
        <v>13.166302803479224</v>
      </c>
    </row>
    <row r="12" spans="2:24" s="31" customFormat="1" ht="27.75" customHeight="1">
      <c r="B12" s="70">
        <f t="shared" si="0"/>
        <v>8</v>
      </c>
      <c r="C12" s="93" t="s">
        <v>49</v>
      </c>
      <c r="D12" s="65">
        <v>40599</v>
      </c>
      <c r="E12" s="66" t="s">
        <v>0</v>
      </c>
      <c r="F12" s="67" t="s">
        <v>1</v>
      </c>
      <c r="G12" s="68">
        <v>58</v>
      </c>
      <c r="H12" s="49">
        <v>23</v>
      </c>
      <c r="I12" s="63">
        <v>8</v>
      </c>
      <c r="J12" s="72">
        <v>2987.5</v>
      </c>
      <c r="K12" s="73">
        <v>443</v>
      </c>
      <c r="L12" s="74">
        <v>6301</v>
      </c>
      <c r="M12" s="73">
        <v>864</v>
      </c>
      <c r="N12" s="74">
        <v>6248.5</v>
      </c>
      <c r="O12" s="75">
        <v>847</v>
      </c>
      <c r="P12" s="76">
        <f t="shared" si="1"/>
        <v>15537</v>
      </c>
      <c r="Q12" s="77">
        <f t="shared" si="2"/>
        <v>2154</v>
      </c>
      <c r="R12" s="78">
        <f t="shared" si="3"/>
        <v>93.65217391304348</v>
      </c>
      <c r="S12" s="79">
        <f t="shared" si="4"/>
        <v>7.213091922005571</v>
      </c>
      <c r="T12" s="94">
        <v>23367.5</v>
      </c>
      <c r="U12" s="95">
        <f t="shared" si="6"/>
        <v>-0.33510217181983526</v>
      </c>
      <c r="V12" s="88">
        <v>2195650.5</v>
      </c>
      <c r="W12" s="89">
        <v>187846</v>
      </c>
      <c r="X12" s="90">
        <f t="shared" si="5"/>
        <v>11.688566698252824</v>
      </c>
    </row>
    <row r="13" spans="2:24" s="31" customFormat="1" ht="27.75" customHeight="1">
      <c r="B13" s="70">
        <f t="shared" si="0"/>
        <v>9</v>
      </c>
      <c r="C13" s="93" t="s">
        <v>59</v>
      </c>
      <c r="D13" s="65">
        <v>40613</v>
      </c>
      <c r="E13" s="66" t="s">
        <v>0</v>
      </c>
      <c r="F13" s="67" t="s">
        <v>60</v>
      </c>
      <c r="G13" s="68">
        <v>25</v>
      </c>
      <c r="H13" s="49">
        <v>23</v>
      </c>
      <c r="I13" s="63">
        <v>6</v>
      </c>
      <c r="J13" s="72">
        <v>2349</v>
      </c>
      <c r="K13" s="73">
        <v>378</v>
      </c>
      <c r="L13" s="74">
        <v>4227.5</v>
      </c>
      <c r="M13" s="73">
        <v>642</v>
      </c>
      <c r="N13" s="74">
        <v>5120.5</v>
      </c>
      <c r="O13" s="75">
        <v>777</v>
      </c>
      <c r="P13" s="76">
        <f t="shared" si="1"/>
        <v>11697</v>
      </c>
      <c r="Q13" s="77">
        <f t="shared" si="2"/>
        <v>1797</v>
      </c>
      <c r="R13" s="78">
        <f t="shared" si="3"/>
        <v>78.1304347826087</v>
      </c>
      <c r="S13" s="79">
        <f t="shared" si="4"/>
        <v>6.509181969949917</v>
      </c>
      <c r="T13" s="94">
        <v>16446</v>
      </c>
      <c r="U13" s="95">
        <f t="shared" si="6"/>
        <v>-0.28876322510032837</v>
      </c>
      <c r="V13" s="88">
        <v>214397.5</v>
      </c>
      <c r="W13" s="89">
        <v>29052</v>
      </c>
      <c r="X13" s="90">
        <f t="shared" si="5"/>
        <v>7.379784524301253</v>
      </c>
    </row>
    <row r="14" spans="2:24" s="31" customFormat="1" ht="27.75" customHeight="1">
      <c r="B14" s="70">
        <f t="shared" si="0"/>
        <v>10</v>
      </c>
      <c r="C14" s="86" t="s">
        <v>48</v>
      </c>
      <c r="D14" s="65">
        <v>40592</v>
      </c>
      <c r="E14" s="66" t="s">
        <v>0</v>
      </c>
      <c r="F14" s="67" t="s">
        <v>1</v>
      </c>
      <c r="G14" s="68">
        <v>26</v>
      </c>
      <c r="H14" s="49">
        <v>9</v>
      </c>
      <c r="I14" s="63">
        <v>9</v>
      </c>
      <c r="J14" s="72">
        <v>1703.5</v>
      </c>
      <c r="K14" s="73">
        <v>247</v>
      </c>
      <c r="L14" s="74">
        <v>3128.5</v>
      </c>
      <c r="M14" s="73">
        <v>428</v>
      </c>
      <c r="N14" s="74">
        <v>3399.5</v>
      </c>
      <c r="O14" s="75">
        <v>471</v>
      </c>
      <c r="P14" s="76">
        <f t="shared" si="1"/>
        <v>8231.5</v>
      </c>
      <c r="Q14" s="77">
        <f t="shared" si="2"/>
        <v>1146</v>
      </c>
      <c r="R14" s="78">
        <f t="shared" si="3"/>
        <v>127.33333333333333</v>
      </c>
      <c r="S14" s="79">
        <f t="shared" si="4"/>
        <v>7.18280977312391</v>
      </c>
      <c r="T14" s="94">
        <v>3785</v>
      </c>
      <c r="U14" s="95">
        <f t="shared" si="6"/>
        <v>1.174768824306473</v>
      </c>
      <c r="V14" s="88">
        <v>435863.25</v>
      </c>
      <c r="W14" s="89">
        <v>41221</v>
      </c>
      <c r="X14" s="90">
        <f t="shared" si="5"/>
        <v>10.573815530918706</v>
      </c>
    </row>
    <row r="15" spans="2:24" s="31" customFormat="1" ht="27.75" customHeight="1">
      <c r="B15" s="70">
        <f t="shared" si="0"/>
        <v>11</v>
      </c>
      <c r="C15" s="93" t="s">
        <v>61</v>
      </c>
      <c r="D15" s="65">
        <v>40620</v>
      </c>
      <c r="E15" s="66" t="s">
        <v>0</v>
      </c>
      <c r="F15" s="67" t="s">
        <v>62</v>
      </c>
      <c r="G15" s="68">
        <v>18</v>
      </c>
      <c r="H15" s="49">
        <v>18</v>
      </c>
      <c r="I15" s="63">
        <v>5</v>
      </c>
      <c r="J15" s="72">
        <v>1248</v>
      </c>
      <c r="K15" s="73">
        <v>183</v>
      </c>
      <c r="L15" s="74">
        <v>2396</v>
      </c>
      <c r="M15" s="73">
        <v>325</v>
      </c>
      <c r="N15" s="74">
        <v>3561</v>
      </c>
      <c r="O15" s="75">
        <v>507</v>
      </c>
      <c r="P15" s="76">
        <f t="shared" si="1"/>
        <v>7205</v>
      </c>
      <c r="Q15" s="77">
        <f t="shared" si="2"/>
        <v>1015</v>
      </c>
      <c r="R15" s="78">
        <f t="shared" si="3"/>
        <v>56.388888888888886</v>
      </c>
      <c r="S15" s="79">
        <f t="shared" si="4"/>
        <v>7.098522167487685</v>
      </c>
      <c r="T15" s="94">
        <v>14253</v>
      </c>
      <c r="U15" s="95">
        <f t="shared" si="6"/>
        <v>-0.49449238756752967</v>
      </c>
      <c r="V15" s="88">
        <v>144805</v>
      </c>
      <c r="W15" s="89">
        <v>20169</v>
      </c>
      <c r="X15" s="90">
        <f t="shared" si="5"/>
        <v>7.17958252764143</v>
      </c>
    </row>
    <row r="16" spans="2:24" s="31" customFormat="1" ht="27.75" customHeight="1">
      <c r="B16" s="70">
        <f t="shared" si="0"/>
        <v>12</v>
      </c>
      <c r="C16" s="93" t="s">
        <v>50</v>
      </c>
      <c r="D16" s="65">
        <v>40599</v>
      </c>
      <c r="E16" s="66" t="s">
        <v>0</v>
      </c>
      <c r="F16" s="67" t="s">
        <v>51</v>
      </c>
      <c r="G16" s="68">
        <v>60</v>
      </c>
      <c r="H16" s="49">
        <v>9</v>
      </c>
      <c r="I16" s="63">
        <v>8</v>
      </c>
      <c r="J16" s="72">
        <v>866</v>
      </c>
      <c r="K16" s="73">
        <v>138</v>
      </c>
      <c r="L16" s="74">
        <v>2619.5</v>
      </c>
      <c r="M16" s="73">
        <v>350</v>
      </c>
      <c r="N16" s="74">
        <v>2582</v>
      </c>
      <c r="O16" s="75">
        <v>358</v>
      </c>
      <c r="P16" s="76">
        <f t="shared" si="1"/>
        <v>6067.5</v>
      </c>
      <c r="Q16" s="77">
        <f t="shared" si="2"/>
        <v>846</v>
      </c>
      <c r="R16" s="78">
        <f t="shared" si="3"/>
        <v>94</v>
      </c>
      <c r="S16" s="79">
        <f t="shared" si="4"/>
        <v>7.171985815602837</v>
      </c>
      <c r="T16" s="94">
        <v>5129</v>
      </c>
      <c r="U16" s="95">
        <f t="shared" si="6"/>
        <v>0.18297913823357378</v>
      </c>
      <c r="V16" s="88">
        <v>600253</v>
      </c>
      <c r="W16" s="89">
        <v>56380</v>
      </c>
      <c r="X16" s="90">
        <f t="shared" si="5"/>
        <v>10.646559063497694</v>
      </c>
    </row>
    <row r="17" spans="2:24" s="31" customFormat="1" ht="27.75" customHeight="1">
      <c r="B17" s="70">
        <f t="shared" si="0"/>
        <v>13</v>
      </c>
      <c r="C17" s="93" t="s">
        <v>46</v>
      </c>
      <c r="D17" s="65">
        <v>40585</v>
      </c>
      <c r="E17" s="66" t="s">
        <v>0</v>
      </c>
      <c r="F17" s="67" t="s">
        <v>47</v>
      </c>
      <c r="G17" s="68">
        <v>58</v>
      </c>
      <c r="H17" s="49">
        <v>10</v>
      </c>
      <c r="I17" s="63">
        <v>10</v>
      </c>
      <c r="J17" s="72">
        <v>740</v>
      </c>
      <c r="K17" s="73">
        <v>107</v>
      </c>
      <c r="L17" s="74">
        <v>2164</v>
      </c>
      <c r="M17" s="73">
        <v>295</v>
      </c>
      <c r="N17" s="74">
        <v>1911</v>
      </c>
      <c r="O17" s="75">
        <v>264</v>
      </c>
      <c r="P17" s="76">
        <f t="shared" si="1"/>
        <v>4815</v>
      </c>
      <c r="Q17" s="77">
        <f t="shared" si="2"/>
        <v>666</v>
      </c>
      <c r="R17" s="78">
        <f t="shared" si="3"/>
        <v>66.6</v>
      </c>
      <c r="S17" s="79">
        <f t="shared" si="4"/>
        <v>7.22972972972973</v>
      </c>
      <c r="T17" s="94">
        <v>9730.5</v>
      </c>
      <c r="U17" s="95">
        <f t="shared" si="6"/>
        <v>-0.5051641745028519</v>
      </c>
      <c r="V17" s="88">
        <v>857899.75</v>
      </c>
      <c r="W17" s="89">
        <v>108324</v>
      </c>
      <c r="X17" s="90">
        <f t="shared" si="5"/>
        <v>7.919756932904988</v>
      </c>
    </row>
    <row r="18" spans="2:24" s="31" customFormat="1" ht="27.75" customHeight="1">
      <c r="B18" s="70">
        <f t="shared" si="0"/>
        <v>14</v>
      </c>
      <c r="C18" s="71" t="s">
        <v>58</v>
      </c>
      <c r="D18" s="65">
        <v>40613</v>
      </c>
      <c r="E18" s="66" t="s">
        <v>0</v>
      </c>
      <c r="F18" s="67" t="s">
        <v>21</v>
      </c>
      <c r="G18" s="68">
        <v>22</v>
      </c>
      <c r="H18" s="49">
        <v>6</v>
      </c>
      <c r="I18" s="63">
        <v>5</v>
      </c>
      <c r="J18" s="72">
        <v>568.5</v>
      </c>
      <c r="K18" s="73">
        <v>88</v>
      </c>
      <c r="L18" s="74">
        <v>1204.5</v>
      </c>
      <c r="M18" s="73">
        <v>166</v>
      </c>
      <c r="N18" s="74">
        <v>974</v>
      </c>
      <c r="O18" s="75">
        <v>132</v>
      </c>
      <c r="P18" s="76">
        <f t="shared" si="1"/>
        <v>2747</v>
      </c>
      <c r="Q18" s="77">
        <f t="shared" si="2"/>
        <v>386</v>
      </c>
      <c r="R18" s="78">
        <f t="shared" si="3"/>
        <v>64.33333333333333</v>
      </c>
      <c r="S18" s="79">
        <f t="shared" si="4"/>
        <v>7.116580310880829</v>
      </c>
      <c r="T18" s="87">
        <v>2193</v>
      </c>
      <c r="U18" s="95">
        <f t="shared" si="6"/>
        <v>0.25262197902416783</v>
      </c>
      <c r="V18" s="88">
        <v>170312.5</v>
      </c>
      <c r="W18" s="89">
        <v>13427</v>
      </c>
      <c r="X18" s="90">
        <f t="shared" si="5"/>
        <v>12.684330081179713</v>
      </c>
    </row>
    <row r="19" spans="2:24" s="31" customFormat="1" ht="27.75" customHeight="1">
      <c r="B19" s="70">
        <f t="shared" si="0"/>
        <v>15</v>
      </c>
      <c r="C19" s="93" t="s">
        <v>63</v>
      </c>
      <c r="D19" s="65">
        <v>40627</v>
      </c>
      <c r="E19" s="66" t="s">
        <v>0</v>
      </c>
      <c r="F19" s="67" t="s">
        <v>1</v>
      </c>
      <c r="G19" s="68">
        <v>28</v>
      </c>
      <c r="H19" s="49">
        <v>4</v>
      </c>
      <c r="I19" s="63">
        <v>6</v>
      </c>
      <c r="J19" s="72">
        <v>279</v>
      </c>
      <c r="K19" s="73">
        <v>59</v>
      </c>
      <c r="L19" s="74">
        <v>573</v>
      </c>
      <c r="M19" s="73">
        <v>123</v>
      </c>
      <c r="N19" s="74">
        <v>529</v>
      </c>
      <c r="O19" s="75">
        <v>117</v>
      </c>
      <c r="P19" s="76">
        <f t="shared" si="1"/>
        <v>1381</v>
      </c>
      <c r="Q19" s="77">
        <f t="shared" si="2"/>
        <v>299</v>
      </c>
      <c r="R19" s="78">
        <f t="shared" si="3"/>
        <v>74.75</v>
      </c>
      <c r="S19" s="79">
        <f t="shared" si="4"/>
        <v>4.618729096989966</v>
      </c>
      <c r="T19" s="94">
        <v>1475</v>
      </c>
      <c r="U19" s="95">
        <f t="shared" si="6"/>
        <v>-0.06372881355932203</v>
      </c>
      <c r="V19" s="88">
        <v>64924</v>
      </c>
      <c r="W19" s="89">
        <v>7539</v>
      </c>
      <c r="X19" s="90">
        <f t="shared" si="5"/>
        <v>8.611752221780076</v>
      </c>
    </row>
    <row r="20" spans="2:24" s="31" customFormat="1" ht="23.25" customHeight="1">
      <c r="B20" s="70">
        <f t="shared" si="0"/>
        <v>16</v>
      </c>
      <c r="C20" s="93" t="s">
        <v>68</v>
      </c>
      <c r="D20" s="65">
        <v>40634</v>
      </c>
      <c r="E20" s="66" t="s">
        <v>0</v>
      </c>
      <c r="F20" s="67" t="s">
        <v>24</v>
      </c>
      <c r="G20" s="68">
        <v>15</v>
      </c>
      <c r="H20" s="49">
        <v>3</v>
      </c>
      <c r="I20" s="63">
        <v>3</v>
      </c>
      <c r="J20" s="72">
        <v>40</v>
      </c>
      <c r="K20" s="73">
        <v>6</v>
      </c>
      <c r="L20" s="74">
        <v>206</v>
      </c>
      <c r="M20" s="73">
        <v>24</v>
      </c>
      <c r="N20" s="74">
        <v>186</v>
      </c>
      <c r="O20" s="75">
        <v>21</v>
      </c>
      <c r="P20" s="76">
        <f t="shared" si="1"/>
        <v>432</v>
      </c>
      <c r="Q20" s="77">
        <f t="shared" si="2"/>
        <v>51</v>
      </c>
      <c r="R20" s="78">
        <f t="shared" si="3"/>
        <v>17</v>
      </c>
      <c r="S20" s="79">
        <f t="shared" si="4"/>
        <v>8.470588235294118</v>
      </c>
      <c r="T20" s="94">
        <v>5752.5</v>
      </c>
      <c r="U20" s="95">
        <f t="shared" si="6"/>
        <v>-0.9249022164276401</v>
      </c>
      <c r="V20" s="88">
        <v>33685</v>
      </c>
      <c r="W20" s="89">
        <v>2723</v>
      </c>
      <c r="X20" s="90">
        <f t="shared" si="5"/>
        <v>12.370547190598604</v>
      </c>
    </row>
    <row r="21" spans="2:24" s="31" customFormat="1" ht="27.75" customHeight="1">
      <c r="B21" s="70">
        <f t="shared" si="0"/>
        <v>17</v>
      </c>
      <c r="C21" s="86" t="s">
        <v>55</v>
      </c>
      <c r="D21" s="65">
        <v>40606</v>
      </c>
      <c r="E21" s="66" t="s">
        <v>0</v>
      </c>
      <c r="F21" s="67" t="s">
        <v>54</v>
      </c>
      <c r="G21" s="68">
        <v>6</v>
      </c>
      <c r="H21" s="49">
        <v>2</v>
      </c>
      <c r="I21" s="63">
        <v>6</v>
      </c>
      <c r="J21" s="72">
        <v>36</v>
      </c>
      <c r="K21" s="73">
        <v>3</v>
      </c>
      <c r="L21" s="74">
        <v>209</v>
      </c>
      <c r="M21" s="73">
        <v>22</v>
      </c>
      <c r="N21" s="74">
        <v>129</v>
      </c>
      <c r="O21" s="75">
        <v>14</v>
      </c>
      <c r="P21" s="76">
        <f t="shared" si="1"/>
        <v>374</v>
      </c>
      <c r="Q21" s="77">
        <f t="shared" si="2"/>
        <v>39</v>
      </c>
      <c r="R21" s="78">
        <f t="shared" si="3"/>
        <v>19.5</v>
      </c>
      <c r="S21" s="79">
        <f t="shared" si="4"/>
        <v>9.58974358974359</v>
      </c>
      <c r="T21" s="94">
        <v>5526.5</v>
      </c>
      <c r="U21" s="95">
        <f t="shared" si="6"/>
        <v>-0.9323260653216321</v>
      </c>
      <c r="V21" s="88">
        <v>39534.5</v>
      </c>
      <c r="W21" s="89">
        <v>3238</v>
      </c>
      <c r="X21" s="90">
        <f t="shared" si="5"/>
        <v>12.20954292773317</v>
      </c>
    </row>
    <row r="22" spans="2:24" s="39" customFormat="1" ht="27.75" customHeight="1" thickBot="1">
      <c r="B22" s="70"/>
      <c r="C22" s="189" t="s">
        <v>20</v>
      </c>
      <c r="D22" s="190"/>
      <c r="E22" s="191"/>
      <c r="F22" s="192"/>
      <c r="G22" s="32"/>
      <c r="H22" s="32">
        <f>SUM(H5:H21)</f>
        <v>728</v>
      </c>
      <c r="I22" s="33"/>
      <c r="J22" s="34"/>
      <c r="K22" s="35"/>
      <c r="L22" s="34"/>
      <c r="M22" s="35"/>
      <c r="N22" s="34"/>
      <c r="O22" s="35"/>
      <c r="P22" s="34">
        <f>SUM(P5:P21)</f>
        <v>1788232</v>
      </c>
      <c r="Q22" s="32">
        <f>SUM(Q5:Q21)</f>
        <v>167793</v>
      </c>
      <c r="R22" s="35">
        <f t="shared" si="3"/>
        <v>230.4848901098901</v>
      </c>
      <c r="S22" s="36">
        <f>P22/Q22</f>
        <v>10.657369496939681</v>
      </c>
      <c r="T22" s="34"/>
      <c r="U22" s="37"/>
      <c r="V22" s="34"/>
      <c r="W22" s="35"/>
      <c r="X22" s="38"/>
    </row>
    <row r="24" spans="10:14" ht="18">
      <c r="J24" s="25"/>
      <c r="L24" s="25"/>
      <c r="N24" s="25"/>
    </row>
    <row r="25" spans="9:14" ht="18">
      <c r="I25" s="25"/>
      <c r="J25" s="25"/>
      <c r="K25" s="25"/>
      <c r="N25" s="25"/>
    </row>
    <row r="26" spans="9:16" ht="18">
      <c r="I26" s="25"/>
      <c r="J26" s="18"/>
      <c r="L26" s="18"/>
      <c r="M26" s="25"/>
      <c r="N26" s="18"/>
      <c r="P26" s="18"/>
    </row>
    <row r="27" spans="9:16" ht="18">
      <c r="I27" s="25"/>
      <c r="M27" s="25"/>
      <c r="N27" s="25"/>
      <c r="P27" s="18"/>
    </row>
    <row r="28" spans="9:13" ht="18">
      <c r="I28" s="25"/>
      <c r="J28" s="25"/>
      <c r="L28" s="25"/>
      <c r="M28" s="25"/>
    </row>
    <row r="29" spans="9:12" ht="18">
      <c r="I29" s="25"/>
      <c r="J29" s="25"/>
      <c r="K29" s="25"/>
      <c r="L29" s="25"/>
    </row>
    <row r="30" spans="2:24" s="24" customFormat="1" ht="18">
      <c r="B30" s="19"/>
      <c r="C30" s="20"/>
      <c r="D30" s="21"/>
      <c r="E30" s="18"/>
      <c r="F30" s="18"/>
      <c r="G30" s="22"/>
      <c r="H30" s="22"/>
      <c r="I30" s="22"/>
      <c r="J30" s="23"/>
      <c r="L30" s="18"/>
      <c r="N30" s="23"/>
      <c r="P30" s="25"/>
      <c r="Q30" s="26"/>
      <c r="S30" s="27"/>
      <c r="T30" s="28"/>
      <c r="U30" s="18"/>
      <c r="V30" s="23"/>
      <c r="X30" s="27"/>
    </row>
    <row r="33" spans="2:24" s="24" customFormat="1" ht="18">
      <c r="B33" s="19"/>
      <c r="C33" s="20"/>
      <c r="D33" s="21"/>
      <c r="E33" s="18"/>
      <c r="F33" s="18"/>
      <c r="G33" s="22"/>
      <c r="H33" s="22"/>
      <c r="I33" s="22"/>
      <c r="J33" s="23"/>
      <c r="L33" s="23"/>
      <c r="N33" s="25"/>
      <c r="P33" s="25"/>
      <c r="Q33" s="26"/>
      <c r="S33" s="27"/>
      <c r="T33" s="28"/>
      <c r="U33" s="18"/>
      <c r="V33" s="23"/>
      <c r="X33" s="27"/>
    </row>
    <row r="34" spans="2:24" s="24" customFormat="1" ht="18">
      <c r="B34" s="19"/>
      <c r="C34" s="20"/>
      <c r="D34" s="21"/>
      <c r="E34" s="18"/>
      <c r="F34" s="18"/>
      <c r="G34" s="22"/>
      <c r="H34" s="22"/>
      <c r="J34" s="23"/>
      <c r="L34" s="23"/>
      <c r="N34" s="23"/>
      <c r="P34" s="25"/>
      <c r="Q34" s="26"/>
      <c r="S34" s="27"/>
      <c r="T34" s="28"/>
      <c r="U34" s="18"/>
      <c r="V34" s="23"/>
      <c r="X34" s="27"/>
    </row>
  </sheetData>
  <sheetProtection/>
  <mergeCells count="15">
    <mergeCell ref="P3:S3"/>
    <mergeCell ref="T3:U3"/>
    <mergeCell ref="V3:X3"/>
    <mergeCell ref="C22:F22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0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218</v>
      </c>
      <c r="I5" s="63">
        <v>1</v>
      </c>
      <c r="J5" s="72">
        <v>110639.5</v>
      </c>
      <c r="K5" s="73">
        <v>10371</v>
      </c>
      <c r="L5" s="74">
        <v>343004.5</v>
      </c>
      <c r="M5" s="73">
        <v>31093</v>
      </c>
      <c r="N5" s="74">
        <v>381563.5</v>
      </c>
      <c r="O5" s="75">
        <v>33953</v>
      </c>
      <c r="P5" s="76">
        <f aca="true" t="shared" si="1" ref="P5:P20">J5+L5+N5</f>
        <v>835207.5</v>
      </c>
      <c r="Q5" s="77">
        <f aca="true" t="shared" si="2" ref="Q5:Q20">K5+M5+O5</f>
        <v>75417</v>
      </c>
      <c r="R5" s="78">
        <f aca="true" t="shared" si="3" ref="R5:R20">Q5/H5</f>
        <v>345.94954128440367</v>
      </c>
      <c r="S5" s="79">
        <f aca="true" t="shared" si="4" ref="S5:S20">+P5/Q5</f>
        <v>11.074525637455746</v>
      </c>
      <c r="T5" s="94"/>
      <c r="U5" s="95"/>
      <c r="V5" s="88">
        <v>835207.5</v>
      </c>
      <c r="W5" s="89">
        <v>75417</v>
      </c>
      <c r="X5" s="90">
        <f aca="true" t="shared" si="5" ref="X5:X20">V5/W5</f>
        <v>11.074525637455746</v>
      </c>
    </row>
    <row r="6" spans="2:24" s="31" customFormat="1" ht="27.75" customHeight="1">
      <c r="B6" s="70">
        <f t="shared" si="0"/>
        <v>2</v>
      </c>
      <c r="C6" s="93" t="s">
        <v>64</v>
      </c>
      <c r="D6" s="65">
        <v>40627</v>
      </c>
      <c r="E6" s="66" t="s">
        <v>0</v>
      </c>
      <c r="F6" s="67" t="s">
        <v>65</v>
      </c>
      <c r="G6" s="68">
        <v>137</v>
      </c>
      <c r="H6" s="49">
        <v>142</v>
      </c>
      <c r="I6" s="63">
        <v>3</v>
      </c>
      <c r="J6" s="72">
        <v>126774.5</v>
      </c>
      <c r="K6" s="73">
        <v>12372</v>
      </c>
      <c r="L6" s="74">
        <v>192402</v>
      </c>
      <c r="M6" s="73">
        <v>18277</v>
      </c>
      <c r="N6" s="74">
        <v>211556.5</v>
      </c>
      <c r="O6" s="75">
        <v>20124</v>
      </c>
      <c r="P6" s="76">
        <f t="shared" si="1"/>
        <v>530733</v>
      </c>
      <c r="Q6" s="77">
        <f t="shared" si="2"/>
        <v>50773</v>
      </c>
      <c r="R6" s="78">
        <f t="shared" si="3"/>
        <v>357.556338028169</v>
      </c>
      <c r="S6" s="79">
        <f t="shared" si="4"/>
        <v>10.453055757981604</v>
      </c>
      <c r="T6" s="94">
        <v>701798</v>
      </c>
      <c r="U6" s="95">
        <f>-(T6-P6)/T6</f>
        <v>-0.24375247578363005</v>
      </c>
      <c r="V6" s="88">
        <v>2658069.5</v>
      </c>
      <c r="W6" s="89">
        <v>267770</v>
      </c>
      <c r="X6" s="90">
        <f t="shared" si="5"/>
        <v>9.926688949471561</v>
      </c>
    </row>
    <row r="7" spans="2:24" s="31" customFormat="1" ht="27.75" customHeight="1">
      <c r="B7" s="70">
        <f t="shared" si="0"/>
        <v>3</v>
      </c>
      <c r="C7" s="93" t="s">
        <v>71</v>
      </c>
      <c r="D7" s="65">
        <v>40641</v>
      </c>
      <c r="E7" s="66" t="s">
        <v>0</v>
      </c>
      <c r="F7" s="67" t="s">
        <v>51</v>
      </c>
      <c r="G7" s="68">
        <v>128</v>
      </c>
      <c r="H7" s="49">
        <v>133</v>
      </c>
      <c r="I7" s="63">
        <v>1</v>
      </c>
      <c r="J7" s="72">
        <v>120083.5</v>
      </c>
      <c r="K7" s="73">
        <v>10510</v>
      </c>
      <c r="L7" s="74">
        <v>196027</v>
      </c>
      <c r="M7" s="73">
        <v>17105</v>
      </c>
      <c r="N7" s="74">
        <v>202610</v>
      </c>
      <c r="O7" s="75">
        <v>17912</v>
      </c>
      <c r="P7" s="76">
        <f t="shared" si="1"/>
        <v>518720.5</v>
      </c>
      <c r="Q7" s="77">
        <f t="shared" si="2"/>
        <v>45527</v>
      </c>
      <c r="R7" s="78">
        <f t="shared" si="3"/>
        <v>342.30827067669173</v>
      </c>
      <c r="S7" s="79">
        <f t="shared" si="4"/>
        <v>11.393689459002351</v>
      </c>
      <c r="T7" s="94"/>
      <c r="U7" s="95"/>
      <c r="V7" s="88">
        <v>518720.5</v>
      </c>
      <c r="W7" s="89">
        <v>45527</v>
      </c>
      <c r="X7" s="90">
        <f t="shared" si="5"/>
        <v>11.393689459002351</v>
      </c>
    </row>
    <row r="8" spans="2:24" s="31" customFormat="1" ht="27.75" customHeight="1">
      <c r="B8" s="70">
        <f t="shared" si="0"/>
        <v>4</v>
      </c>
      <c r="C8" s="93" t="s">
        <v>66</v>
      </c>
      <c r="D8" s="65">
        <v>40634</v>
      </c>
      <c r="E8" s="66" t="s">
        <v>0</v>
      </c>
      <c r="F8" s="67" t="s">
        <v>67</v>
      </c>
      <c r="G8" s="68">
        <v>36</v>
      </c>
      <c r="H8" s="49">
        <v>36</v>
      </c>
      <c r="I8" s="63">
        <v>2</v>
      </c>
      <c r="J8" s="72">
        <v>20748.5</v>
      </c>
      <c r="K8" s="73">
        <v>1485</v>
      </c>
      <c r="L8" s="74">
        <v>31560.5</v>
      </c>
      <c r="M8" s="73">
        <v>2223</v>
      </c>
      <c r="N8" s="74">
        <v>28868</v>
      </c>
      <c r="O8" s="75">
        <v>2048</v>
      </c>
      <c r="P8" s="76">
        <f t="shared" si="1"/>
        <v>81177</v>
      </c>
      <c r="Q8" s="77">
        <f t="shared" si="2"/>
        <v>5756</v>
      </c>
      <c r="R8" s="78">
        <f t="shared" si="3"/>
        <v>159.88888888888889</v>
      </c>
      <c r="S8" s="79">
        <f t="shared" si="4"/>
        <v>14.103022932592078</v>
      </c>
      <c r="T8" s="94">
        <v>182348.75</v>
      </c>
      <c r="U8" s="95">
        <f>-(T8-P8)/T8</f>
        <v>-0.5548255746200619</v>
      </c>
      <c r="V8" s="88">
        <v>327381.5</v>
      </c>
      <c r="W8" s="89">
        <v>24632</v>
      </c>
      <c r="X8" s="90">
        <f t="shared" si="5"/>
        <v>13.290902078596947</v>
      </c>
    </row>
    <row r="9" spans="2:24" s="31" customFormat="1" ht="27.75" customHeight="1">
      <c r="B9" s="70">
        <f t="shared" si="0"/>
        <v>5</v>
      </c>
      <c r="C9" s="93" t="s">
        <v>70</v>
      </c>
      <c r="D9" s="65">
        <v>40641</v>
      </c>
      <c r="E9" s="66" t="s">
        <v>0</v>
      </c>
      <c r="F9" s="67" t="s">
        <v>22</v>
      </c>
      <c r="G9" s="68">
        <v>22</v>
      </c>
      <c r="H9" s="49">
        <v>22</v>
      </c>
      <c r="I9" s="63">
        <v>1</v>
      </c>
      <c r="J9" s="72">
        <v>18349.5</v>
      </c>
      <c r="K9" s="73">
        <v>1304</v>
      </c>
      <c r="L9" s="74">
        <v>29175.5</v>
      </c>
      <c r="M9" s="73">
        <v>2049</v>
      </c>
      <c r="N9" s="74">
        <v>32028</v>
      </c>
      <c r="O9" s="75">
        <v>2263</v>
      </c>
      <c r="P9" s="76">
        <f t="shared" si="1"/>
        <v>79553</v>
      </c>
      <c r="Q9" s="77">
        <f t="shared" si="2"/>
        <v>5616</v>
      </c>
      <c r="R9" s="78">
        <f t="shared" si="3"/>
        <v>255.27272727272728</v>
      </c>
      <c r="S9" s="79">
        <f t="shared" si="4"/>
        <v>14.165420227920228</v>
      </c>
      <c r="T9" s="94"/>
      <c r="U9" s="95"/>
      <c r="V9" s="88">
        <v>79553</v>
      </c>
      <c r="W9" s="89">
        <v>5616</v>
      </c>
      <c r="X9" s="90">
        <f t="shared" si="5"/>
        <v>14.165420227920228</v>
      </c>
    </row>
    <row r="10" spans="2:24" s="31" customFormat="1" ht="27.75" customHeight="1">
      <c r="B10" s="70">
        <f t="shared" si="0"/>
        <v>6</v>
      </c>
      <c r="C10" s="93" t="s">
        <v>49</v>
      </c>
      <c r="D10" s="65">
        <v>40599</v>
      </c>
      <c r="E10" s="66" t="s">
        <v>0</v>
      </c>
      <c r="F10" s="67" t="s">
        <v>1</v>
      </c>
      <c r="G10" s="68">
        <v>58</v>
      </c>
      <c r="H10" s="49">
        <v>29</v>
      </c>
      <c r="I10" s="63">
        <v>7</v>
      </c>
      <c r="J10" s="72">
        <v>4516.5</v>
      </c>
      <c r="K10" s="73">
        <v>570</v>
      </c>
      <c r="L10" s="74">
        <v>9327</v>
      </c>
      <c r="M10" s="73">
        <v>1245</v>
      </c>
      <c r="N10" s="74">
        <v>9524</v>
      </c>
      <c r="O10" s="75">
        <v>1247</v>
      </c>
      <c r="P10" s="76">
        <f t="shared" si="1"/>
        <v>23367.5</v>
      </c>
      <c r="Q10" s="77">
        <f t="shared" si="2"/>
        <v>3062</v>
      </c>
      <c r="R10" s="78">
        <f t="shared" si="3"/>
        <v>105.58620689655173</v>
      </c>
      <c r="S10" s="79">
        <f t="shared" si="4"/>
        <v>7.631450032658393</v>
      </c>
      <c r="T10" s="94">
        <v>21480</v>
      </c>
      <c r="U10" s="95">
        <f aca="true" t="shared" si="6" ref="U10:U17">-(T10-P10)/T10</f>
        <v>0.08787243947858472</v>
      </c>
      <c r="V10" s="88">
        <v>2165717</v>
      </c>
      <c r="W10" s="89">
        <v>183597</v>
      </c>
      <c r="X10" s="90">
        <f t="shared" si="5"/>
        <v>11.796036972281682</v>
      </c>
    </row>
    <row r="11" spans="2:24" s="31" customFormat="1" ht="27.75" customHeight="1">
      <c r="B11" s="70">
        <f t="shared" si="0"/>
        <v>7</v>
      </c>
      <c r="C11" s="93" t="s">
        <v>59</v>
      </c>
      <c r="D11" s="65">
        <v>40613</v>
      </c>
      <c r="E11" s="66" t="s">
        <v>0</v>
      </c>
      <c r="F11" s="67" t="s">
        <v>60</v>
      </c>
      <c r="G11" s="68">
        <v>25</v>
      </c>
      <c r="H11" s="49">
        <v>19</v>
      </c>
      <c r="I11" s="63">
        <v>5</v>
      </c>
      <c r="J11" s="72">
        <v>3896.5</v>
      </c>
      <c r="K11" s="73">
        <v>603</v>
      </c>
      <c r="L11" s="74">
        <v>5832</v>
      </c>
      <c r="M11" s="73">
        <v>843</v>
      </c>
      <c r="N11" s="74">
        <v>6717.5</v>
      </c>
      <c r="O11" s="75">
        <v>958</v>
      </c>
      <c r="P11" s="76">
        <f t="shared" si="1"/>
        <v>16446</v>
      </c>
      <c r="Q11" s="77">
        <f t="shared" si="2"/>
        <v>2404</v>
      </c>
      <c r="R11" s="78">
        <f t="shared" si="3"/>
        <v>126.52631578947368</v>
      </c>
      <c r="S11" s="79">
        <f t="shared" si="4"/>
        <v>6.841098169717138</v>
      </c>
      <c r="T11" s="94">
        <v>10854</v>
      </c>
      <c r="U11" s="95">
        <f t="shared" si="6"/>
        <v>0.5152017689331122</v>
      </c>
      <c r="V11" s="88">
        <v>192384.5</v>
      </c>
      <c r="W11" s="89">
        <v>25604</v>
      </c>
      <c r="X11" s="90">
        <f t="shared" si="5"/>
        <v>7.513845492891735</v>
      </c>
    </row>
    <row r="12" spans="2:24" s="31" customFormat="1" ht="27.75" customHeight="1">
      <c r="B12" s="70">
        <f t="shared" si="0"/>
        <v>8</v>
      </c>
      <c r="C12" s="93" t="s">
        <v>61</v>
      </c>
      <c r="D12" s="65">
        <v>40620</v>
      </c>
      <c r="E12" s="66" t="s">
        <v>0</v>
      </c>
      <c r="F12" s="67" t="s">
        <v>62</v>
      </c>
      <c r="G12" s="68">
        <v>18</v>
      </c>
      <c r="H12" s="49">
        <v>18</v>
      </c>
      <c r="I12" s="63">
        <v>4</v>
      </c>
      <c r="J12" s="72">
        <v>4205.5</v>
      </c>
      <c r="K12" s="73">
        <v>593</v>
      </c>
      <c r="L12" s="74">
        <v>4872</v>
      </c>
      <c r="M12" s="73">
        <v>677</v>
      </c>
      <c r="N12" s="74">
        <v>5175.5</v>
      </c>
      <c r="O12" s="75">
        <v>699</v>
      </c>
      <c r="P12" s="76">
        <f t="shared" si="1"/>
        <v>14253</v>
      </c>
      <c r="Q12" s="77">
        <f t="shared" si="2"/>
        <v>1969</v>
      </c>
      <c r="R12" s="78">
        <f t="shared" si="3"/>
        <v>109.38888888888889</v>
      </c>
      <c r="S12" s="79">
        <f t="shared" si="4"/>
        <v>7.2386998476383955</v>
      </c>
      <c r="T12" s="94">
        <v>16290.5</v>
      </c>
      <c r="U12" s="95">
        <f t="shared" si="6"/>
        <v>-0.12507289524569534</v>
      </c>
      <c r="V12" s="88">
        <v>128391</v>
      </c>
      <c r="W12" s="89">
        <v>17696</v>
      </c>
      <c r="X12" s="90">
        <f t="shared" si="5"/>
        <v>7.255368444846293</v>
      </c>
    </row>
    <row r="13" spans="2:24" s="31" customFormat="1" ht="27.75" customHeight="1">
      <c r="B13" s="70">
        <f t="shared" si="0"/>
        <v>9</v>
      </c>
      <c r="C13" s="93" t="s">
        <v>46</v>
      </c>
      <c r="D13" s="65">
        <v>40585</v>
      </c>
      <c r="E13" s="66" t="s">
        <v>0</v>
      </c>
      <c r="F13" s="67" t="s">
        <v>47</v>
      </c>
      <c r="G13" s="68">
        <v>58</v>
      </c>
      <c r="H13" s="49">
        <v>17</v>
      </c>
      <c r="I13" s="63">
        <v>9</v>
      </c>
      <c r="J13" s="72">
        <v>1895.5</v>
      </c>
      <c r="K13" s="73">
        <v>353</v>
      </c>
      <c r="L13" s="74">
        <v>4001.5</v>
      </c>
      <c r="M13" s="73">
        <v>718</v>
      </c>
      <c r="N13" s="74">
        <v>3833.5</v>
      </c>
      <c r="O13" s="75">
        <v>666</v>
      </c>
      <c r="P13" s="76">
        <f t="shared" si="1"/>
        <v>9730.5</v>
      </c>
      <c r="Q13" s="77">
        <f t="shared" si="2"/>
        <v>1737</v>
      </c>
      <c r="R13" s="78">
        <f t="shared" si="3"/>
        <v>102.17647058823529</v>
      </c>
      <c r="S13" s="79">
        <f t="shared" si="4"/>
        <v>5.601899827288428</v>
      </c>
      <c r="T13" s="94">
        <v>16603</v>
      </c>
      <c r="U13" s="95">
        <f t="shared" si="6"/>
        <v>-0.4139312172498946</v>
      </c>
      <c r="V13" s="88">
        <v>845869.25</v>
      </c>
      <c r="W13" s="89">
        <v>106273</v>
      </c>
      <c r="X13" s="90">
        <f t="shared" si="5"/>
        <v>7.959399377076021</v>
      </c>
    </row>
    <row r="14" spans="2:24" s="31" customFormat="1" ht="27.75" customHeight="1">
      <c r="B14" s="70">
        <f t="shared" si="0"/>
        <v>10</v>
      </c>
      <c r="C14" s="93" t="s">
        <v>68</v>
      </c>
      <c r="D14" s="65">
        <v>40634</v>
      </c>
      <c r="E14" s="66" t="s">
        <v>0</v>
      </c>
      <c r="F14" s="67" t="s">
        <v>24</v>
      </c>
      <c r="G14" s="68">
        <v>15</v>
      </c>
      <c r="H14" s="49">
        <v>15</v>
      </c>
      <c r="I14" s="63">
        <v>2</v>
      </c>
      <c r="J14" s="72">
        <v>1181.5</v>
      </c>
      <c r="K14" s="73">
        <v>107</v>
      </c>
      <c r="L14" s="74">
        <v>2167.5</v>
      </c>
      <c r="M14" s="73">
        <v>198</v>
      </c>
      <c r="N14" s="74">
        <v>2403.5</v>
      </c>
      <c r="O14" s="75">
        <v>211</v>
      </c>
      <c r="P14" s="76">
        <f t="shared" si="1"/>
        <v>5752.5</v>
      </c>
      <c r="Q14" s="77">
        <f t="shared" si="2"/>
        <v>516</v>
      </c>
      <c r="R14" s="78">
        <f t="shared" si="3"/>
        <v>34.4</v>
      </c>
      <c r="S14" s="79">
        <f t="shared" si="4"/>
        <v>11.148255813953488</v>
      </c>
      <c r="T14" s="94">
        <v>16895</v>
      </c>
      <c r="U14" s="95">
        <f t="shared" si="6"/>
        <v>-0.659514649304528</v>
      </c>
      <c r="V14" s="88">
        <v>30609.5</v>
      </c>
      <c r="W14" s="89">
        <v>2416</v>
      </c>
      <c r="X14" s="90">
        <f t="shared" si="5"/>
        <v>12.669495033112582</v>
      </c>
    </row>
    <row r="15" spans="2:24" s="31" customFormat="1" ht="27.75" customHeight="1">
      <c r="B15" s="70">
        <f t="shared" si="0"/>
        <v>11</v>
      </c>
      <c r="C15" s="86" t="s">
        <v>55</v>
      </c>
      <c r="D15" s="65">
        <v>40606</v>
      </c>
      <c r="E15" s="66" t="s">
        <v>0</v>
      </c>
      <c r="F15" s="67" t="s">
        <v>54</v>
      </c>
      <c r="G15" s="68">
        <v>6</v>
      </c>
      <c r="H15" s="49">
        <v>6</v>
      </c>
      <c r="I15" s="63">
        <v>5</v>
      </c>
      <c r="J15" s="72">
        <v>1517.5</v>
      </c>
      <c r="K15" s="73">
        <v>140</v>
      </c>
      <c r="L15" s="74">
        <v>1966.5</v>
      </c>
      <c r="M15" s="73">
        <v>178</v>
      </c>
      <c r="N15" s="74">
        <v>2042.5</v>
      </c>
      <c r="O15" s="75">
        <v>182</v>
      </c>
      <c r="P15" s="76">
        <f t="shared" si="1"/>
        <v>5526.5</v>
      </c>
      <c r="Q15" s="77">
        <f t="shared" si="2"/>
        <v>500</v>
      </c>
      <c r="R15" s="78">
        <f t="shared" si="3"/>
        <v>83.33333333333333</v>
      </c>
      <c r="S15" s="79">
        <f t="shared" si="4"/>
        <v>11.053</v>
      </c>
      <c r="T15" s="94">
        <v>299</v>
      </c>
      <c r="U15" s="95">
        <f t="shared" si="6"/>
        <v>17.483277591973245</v>
      </c>
      <c r="V15" s="88">
        <v>35868.5</v>
      </c>
      <c r="W15" s="89">
        <v>2876</v>
      </c>
      <c r="X15" s="90">
        <f t="shared" si="5"/>
        <v>12.471662030598052</v>
      </c>
    </row>
    <row r="16" spans="2:24" s="31" customFormat="1" ht="27.75" customHeight="1">
      <c r="B16" s="70">
        <f t="shared" si="0"/>
        <v>12</v>
      </c>
      <c r="C16" s="93" t="s">
        <v>50</v>
      </c>
      <c r="D16" s="65">
        <v>40599</v>
      </c>
      <c r="E16" s="66" t="s">
        <v>0</v>
      </c>
      <c r="F16" s="67" t="s">
        <v>51</v>
      </c>
      <c r="G16" s="68">
        <v>60</v>
      </c>
      <c r="H16" s="49">
        <v>8</v>
      </c>
      <c r="I16" s="63">
        <v>7</v>
      </c>
      <c r="J16" s="72">
        <v>1251</v>
      </c>
      <c r="K16" s="73">
        <v>264</v>
      </c>
      <c r="L16" s="74">
        <v>1781.5</v>
      </c>
      <c r="M16" s="73">
        <v>365</v>
      </c>
      <c r="N16" s="74">
        <v>2096.5</v>
      </c>
      <c r="O16" s="75">
        <v>411</v>
      </c>
      <c r="P16" s="76">
        <f t="shared" si="1"/>
        <v>5129</v>
      </c>
      <c r="Q16" s="77">
        <f t="shared" si="2"/>
        <v>1040</v>
      </c>
      <c r="R16" s="78">
        <f t="shared" si="3"/>
        <v>130</v>
      </c>
      <c r="S16" s="79">
        <f t="shared" si="4"/>
        <v>4.931730769230769</v>
      </c>
      <c r="T16" s="94">
        <v>4551.5</v>
      </c>
      <c r="U16" s="95">
        <f t="shared" si="6"/>
        <v>0.12688124794023947</v>
      </c>
      <c r="V16" s="88">
        <v>590426.5</v>
      </c>
      <c r="W16" s="89">
        <v>54716</v>
      </c>
      <c r="X16" s="90">
        <f t="shared" si="5"/>
        <v>10.79074676511441</v>
      </c>
    </row>
    <row r="17" spans="2:24" s="31" customFormat="1" ht="27.75" customHeight="1">
      <c r="B17" s="70">
        <f t="shared" si="0"/>
        <v>13</v>
      </c>
      <c r="C17" s="86" t="s">
        <v>48</v>
      </c>
      <c r="D17" s="65">
        <v>40592</v>
      </c>
      <c r="E17" s="66" t="s">
        <v>0</v>
      </c>
      <c r="F17" s="67" t="s">
        <v>1</v>
      </c>
      <c r="G17" s="68">
        <v>26</v>
      </c>
      <c r="H17" s="49">
        <v>3</v>
      </c>
      <c r="I17" s="63">
        <v>8</v>
      </c>
      <c r="J17" s="72">
        <v>849</v>
      </c>
      <c r="K17" s="73">
        <v>118</v>
      </c>
      <c r="L17" s="74">
        <v>1246</v>
      </c>
      <c r="M17" s="73">
        <v>165</v>
      </c>
      <c r="N17" s="74">
        <v>1690</v>
      </c>
      <c r="O17" s="75">
        <v>182</v>
      </c>
      <c r="P17" s="76">
        <f t="shared" si="1"/>
        <v>3785</v>
      </c>
      <c r="Q17" s="77">
        <f t="shared" si="2"/>
        <v>465</v>
      </c>
      <c r="R17" s="78">
        <f t="shared" si="3"/>
        <v>155</v>
      </c>
      <c r="S17" s="79">
        <f t="shared" si="4"/>
        <v>8.13978494623656</v>
      </c>
      <c r="T17" s="94">
        <v>2787</v>
      </c>
      <c r="U17" s="95">
        <f t="shared" si="6"/>
        <v>0.35809113742375315</v>
      </c>
      <c r="V17" s="88">
        <v>425887.75</v>
      </c>
      <c r="W17" s="89">
        <v>39786</v>
      </c>
      <c r="X17" s="90">
        <f t="shared" si="5"/>
        <v>10.704462625043986</v>
      </c>
    </row>
    <row r="18" spans="2:24" s="31" customFormat="1" ht="23.25" customHeight="1">
      <c r="B18" s="70">
        <f t="shared" si="0"/>
        <v>14</v>
      </c>
      <c r="C18" s="71" t="s">
        <v>58</v>
      </c>
      <c r="D18" s="65">
        <v>40613</v>
      </c>
      <c r="E18" s="66" t="s">
        <v>0</v>
      </c>
      <c r="F18" s="67" t="s">
        <v>21</v>
      </c>
      <c r="G18" s="68">
        <v>22</v>
      </c>
      <c r="H18" s="49">
        <v>5</v>
      </c>
      <c r="I18" s="63">
        <v>4</v>
      </c>
      <c r="J18" s="72">
        <v>291</v>
      </c>
      <c r="K18" s="73">
        <v>31</v>
      </c>
      <c r="L18" s="74">
        <v>1035</v>
      </c>
      <c r="M18" s="73">
        <v>114</v>
      </c>
      <c r="N18" s="74">
        <v>867</v>
      </c>
      <c r="O18" s="75">
        <v>93</v>
      </c>
      <c r="P18" s="76">
        <f t="shared" si="1"/>
        <v>2193</v>
      </c>
      <c r="Q18" s="77">
        <f t="shared" si="2"/>
        <v>238</v>
      </c>
      <c r="R18" s="78">
        <f t="shared" si="3"/>
        <v>47.6</v>
      </c>
      <c r="S18" s="79">
        <f t="shared" si="4"/>
        <v>9.214285714285714</v>
      </c>
      <c r="T18" s="87"/>
      <c r="U18" s="85"/>
      <c r="V18" s="88">
        <v>166094.5</v>
      </c>
      <c r="W18" s="89">
        <v>12886</v>
      </c>
      <c r="X18" s="90">
        <f t="shared" si="5"/>
        <v>12.889531274251125</v>
      </c>
    </row>
    <row r="19" spans="2:24" s="31" customFormat="1" ht="27.75" customHeight="1">
      <c r="B19" s="70">
        <f t="shared" si="0"/>
        <v>15</v>
      </c>
      <c r="C19" s="64" t="s">
        <v>32</v>
      </c>
      <c r="D19" s="65">
        <v>40515</v>
      </c>
      <c r="E19" s="66" t="s">
        <v>0</v>
      </c>
      <c r="F19" s="67" t="s">
        <v>33</v>
      </c>
      <c r="G19" s="68">
        <v>62</v>
      </c>
      <c r="H19" s="49">
        <v>5</v>
      </c>
      <c r="I19" s="63">
        <v>19</v>
      </c>
      <c r="J19" s="72">
        <v>0</v>
      </c>
      <c r="K19" s="73">
        <v>0</v>
      </c>
      <c r="L19" s="74">
        <v>693</v>
      </c>
      <c r="M19" s="73">
        <v>163</v>
      </c>
      <c r="N19" s="74">
        <v>800</v>
      </c>
      <c r="O19" s="75">
        <v>183</v>
      </c>
      <c r="P19" s="76">
        <f t="shared" si="1"/>
        <v>1493</v>
      </c>
      <c r="Q19" s="77">
        <f t="shared" si="2"/>
        <v>346</v>
      </c>
      <c r="R19" s="78">
        <f t="shared" si="3"/>
        <v>69.2</v>
      </c>
      <c r="S19" s="79">
        <f t="shared" si="4"/>
        <v>4.315028901734104</v>
      </c>
      <c r="T19" s="94">
        <v>2220</v>
      </c>
      <c r="U19" s="95">
        <f>-(T19-P19)/T19</f>
        <v>-0.32747747747747746</v>
      </c>
      <c r="V19" s="88">
        <v>1016142.5</v>
      </c>
      <c r="W19" s="89">
        <v>124881</v>
      </c>
      <c r="X19" s="90">
        <f t="shared" si="5"/>
        <v>8.136886315772616</v>
      </c>
    </row>
    <row r="20" spans="2:24" s="31" customFormat="1" ht="27.75" customHeight="1">
      <c r="B20" s="70">
        <f t="shared" si="0"/>
        <v>16</v>
      </c>
      <c r="C20" s="93" t="s">
        <v>63</v>
      </c>
      <c r="D20" s="65">
        <v>40627</v>
      </c>
      <c r="E20" s="66" t="s">
        <v>0</v>
      </c>
      <c r="F20" s="67" t="s">
        <v>1</v>
      </c>
      <c r="G20" s="68">
        <v>28</v>
      </c>
      <c r="H20" s="49">
        <v>6</v>
      </c>
      <c r="I20" s="63">
        <v>5</v>
      </c>
      <c r="J20" s="72">
        <v>231</v>
      </c>
      <c r="K20" s="73">
        <v>35</v>
      </c>
      <c r="L20" s="74">
        <v>540</v>
      </c>
      <c r="M20" s="73">
        <v>66</v>
      </c>
      <c r="N20" s="74">
        <v>704</v>
      </c>
      <c r="O20" s="75">
        <v>84</v>
      </c>
      <c r="P20" s="76">
        <f t="shared" si="1"/>
        <v>1475</v>
      </c>
      <c r="Q20" s="77">
        <f t="shared" si="2"/>
        <v>185</v>
      </c>
      <c r="R20" s="78">
        <f t="shared" si="3"/>
        <v>30.833333333333332</v>
      </c>
      <c r="S20" s="79">
        <f t="shared" si="4"/>
        <v>7.972972972972973</v>
      </c>
      <c r="T20" s="94">
        <v>12470.5</v>
      </c>
      <c r="U20" s="95">
        <f>-(T20-P20)/T20</f>
        <v>-0.8817208612325087</v>
      </c>
      <c r="V20" s="88">
        <v>62835</v>
      </c>
      <c r="W20" s="89">
        <v>7138</v>
      </c>
      <c r="X20" s="90">
        <f t="shared" si="5"/>
        <v>8.80288596245447</v>
      </c>
    </row>
    <row r="21" spans="2:24" s="39" customFormat="1" ht="27.75" customHeight="1" thickBot="1">
      <c r="B21" s="70"/>
      <c r="C21" s="189" t="s">
        <v>20</v>
      </c>
      <c r="D21" s="190"/>
      <c r="E21" s="191"/>
      <c r="F21" s="192"/>
      <c r="G21" s="32"/>
      <c r="H21" s="32">
        <f>SUM(H5:H20)</f>
        <v>682</v>
      </c>
      <c r="I21" s="33"/>
      <c r="J21" s="34"/>
      <c r="K21" s="35"/>
      <c r="L21" s="34"/>
      <c r="M21" s="35"/>
      <c r="N21" s="34"/>
      <c r="O21" s="35"/>
      <c r="P21" s="34">
        <f>SUM(P5:P20)</f>
        <v>2134542</v>
      </c>
      <c r="Q21" s="32">
        <f>SUM(Q5:Q20)</f>
        <v>195551</v>
      </c>
      <c r="R21" s="35">
        <f>Q21/H21</f>
        <v>286.7316715542522</v>
      </c>
      <c r="S21" s="36">
        <f>P21/Q21</f>
        <v>10.915525873045906</v>
      </c>
      <c r="T21" s="34"/>
      <c r="U21" s="37"/>
      <c r="V21" s="34"/>
      <c r="W21" s="35"/>
      <c r="X21" s="38"/>
    </row>
    <row r="23" spans="10:14" ht="18">
      <c r="J23" s="25"/>
      <c r="L23" s="25"/>
      <c r="N23" s="25"/>
    </row>
    <row r="24" spans="9:14" ht="18">
      <c r="I24" s="25"/>
      <c r="J24" s="25"/>
      <c r="K24" s="25"/>
      <c r="N24" s="25"/>
    </row>
    <row r="25" spans="9:16" ht="18">
      <c r="I25" s="25"/>
      <c r="J25" s="18"/>
      <c r="L25" s="18"/>
      <c r="M25" s="25"/>
      <c r="N25" s="18"/>
      <c r="P25" s="18"/>
    </row>
    <row r="26" spans="9:16" ht="18">
      <c r="I26" s="25"/>
      <c r="M26" s="25"/>
      <c r="N26" s="25"/>
      <c r="P26" s="18"/>
    </row>
    <row r="27" spans="9:13" ht="18">
      <c r="I27" s="25"/>
      <c r="J27" s="25"/>
      <c r="L27" s="25"/>
      <c r="M27" s="25"/>
    </row>
    <row r="28" spans="9:12" ht="18">
      <c r="I28" s="25"/>
      <c r="J28" s="25"/>
      <c r="K28" s="25"/>
      <c r="L28" s="25"/>
    </row>
    <row r="29" spans="2:24" s="24" customFormat="1" ht="18">
      <c r="B29" s="19"/>
      <c r="C29" s="20"/>
      <c r="D29" s="21"/>
      <c r="E29" s="18"/>
      <c r="F29" s="18"/>
      <c r="G29" s="22"/>
      <c r="H29" s="22"/>
      <c r="I29" s="22"/>
      <c r="J29" s="23"/>
      <c r="L29" s="18"/>
      <c r="N29" s="23"/>
      <c r="P29" s="25"/>
      <c r="Q29" s="26"/>
      <c r="S29" s="27"/>
      <c r="T29" s="28"/>
      <c r="U29" s="18"/>
      <c r="V29" s="23"/>
      <c r="X29" s="27"/>
    </row>
    <row r="32" spans="2:24" s="24" customFormat="1" ht="18">
      <c r="B32" s="19"/>
      <c r="C32" s="20"/>
      <c r="D32" s="21"/>
      <c r="E32" s="18"/>
      <c r="F32" s="18"/>
      <c r="G32" s="22"/>
      <c r="H32" s="22"/>
      <c r="I32" s="22"/>
      <c r="J32" s="23"/>
      <c r="L32" s="23"/>
      <c r="N32" s="25"/>
      <c r="P32" s="25"/>
      <c r="Q32" s="26"/>
      <c r="S32" s="27"/>
      <c r="T32" s="28"/>
      <c r="U32" s="18"/>
      <c r="V32" s="23"/>
      <c r="X32" s="27"/>
    </row>
    <row r="33" spans="2:24" s="24" customFormat="1" ht="18">
      <c r="B33" s="19"/>
      <c r="C33" s="20"/>
      <c r="D33" s="21"/>
      <c r="E33" s="18"/>
      <c r="F33" s="18"/>
      <c r="G33" s="22"/>
      <c r="H33" s="22"/>
      <c r="J33" s="23"/>
      <c r="L33" s="23"/>
      <c r="N33" s="23"/>
      <c r="P33" s="25"/>
      <c r="Q33" s="26"/>
      <c r="S33" s="27"/>
      <c r="T33" s="28"/>
      <c r="U33" s="18"/>
      <c r="V33" s="23"/>
      <c r="X33" s="27"/>
    </row>
  </sheetData>
  <sheetProtection/>
  <mergeCells count="15">
    <mergeCell ref="H3:H4"/>
    <mergeCell ref="I3:I4"/>
    <mergeCell ref="J3:K3"/>
    <mergeCell ref="L3:M3"/>
    <mergeCell ref="N3:O3"/>
    <mergeCell ref="P3:S3"/>
    <mergeCell ref="T3:U3"/>
    <mergeCell ref="V3:X3"/>
    <mergeCell ref="C21:F21"/>
    <mergeCell ref="B2:X2"/>
    <mergeCell ref="C3:C4"/>
    <mergeCell ref="D3:D4"/>
    <mergeCell ref="E3:E4"/>
    <mergeCell ref="F3:F4"/>
    <mergeCell ref="G3:G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16">B4+1</f>
        <v>1</v>
      </c>
      <c r="C5" s="93" t="s">
        <v>64</v>
      </c>
      <c r="D5" s="65">
        <v>40627</v>
      </c>
      <c r="E5" s="66" t="s">
        <v>0</v>
      </c>
      <c r="F5" s="67" t="s">
        <v>65</v>
      </c>
      <c r="G5" s="68">
        <v>137</v>
      </c>
      <c r="H5" s="49">
        <v>142</v>
      </c>
      <c r="I5" s="63">
        <v>2</v>
      </c>
      <c r="J5" s="72">
        <v>161560.5</v>
      </c>
      <c r="K5" s="73">
        <v>15514</v>
      </c>
      <c r="L5" s="74">
        <v>275255</v>
      </c>
      <c r="M5" s="73">
        <v>25578</v>
      </c>
      <c r="N5" s="74">
        <v>264982.5</v>
      </c>
      <c r="O5" s="75">
        <v>25095</v>
      </c>
      <c r="P5" s="76">
        <f aca="true" t="shared" si="1" ref="P5:Q10">J5+L5+N5</f>
        <v>701798</v>
      </c>
      <c r="Q5" s="77">
        <f t="shared" si="1"/>
        <v>66187</v>
      </c>
      <c r="R5" s="78">
        <f aca="true" t="shared" si="2" ref="R5:R10">Q5/H5</f>
        <v>466.1056338028169</v>
      </c>
      <c r="S5" s="79">
        <f aca="true" t="shared" si="3" ref="S5:S10">+P5/Q5</f>
        <v>10.603260459002524</v>
      </c>
      <c r="T5" s="94">
        <v>666091</v>
      </c>
      <c r="U5" s="95"/>
      <c r="V5" s="88">
        <v>1767859.5</v>
      </c>
      <c r="W5" s="89">
        <v>176465</v>
      </c>
      <c r="X5" s="90">
        <f aca="true" t="shared" si="4" ref="X5:X10">V5/W5</f>
        <v>10.018187742611849</v>
      </c>
    </row>
    <row r="6" spans="2:24" s="31" customFormat="1" ht="27.75" customHeight="1">
      <c r="B6" s="70">
        <f t="shared" si="0"/>
        <v>2</v>
      </c>
      <c r="C6" s="93" t="s">
        <v>66</v>
      </c>
      <c r="D6" s="65">
        <v>40634</v>
      </c>
      <c r="E6" s="66" t="s">
        <v>0</v>
      </c>
      <c r="F6" s="67" t="s">
        <v>67</v>
      </c>
      <c r="G6" s="68">
        <v>36</v>
      </c>
      <c r="H6" s="49">
        <v>37</v>
      </c>
      <c r="I6" s="63">
        <v>1</v>
      </c>
      <c r="J6" s="72">
        <v>38051.25</v>
      </c>
      <c r="K6" s="73">
        <v>2736</v>
      </c>
      <c r="L6" s="74">
        <v>76844.25</v>
      </c>
      <c r="M6" s="73">
        <v>5431</v>
      </c>
      <c r="N6" s="74">
        <v>67453.25</v>
      </c>
      <c r="O6" s="75">
        <v>4815</v>
      </c>
      <c r="P6" s="76">
        <f t="shared" si="1"/>
        <v>182348.75</v>
      </c>
      <c r="Q6" s="77">
        <f t="shared" si="1"/>
        <v>12982</v>
      </c>
      <c r="R6" s="78">
        <f t="shared" si="2"/>
        <v>350.86486486486484</v>
      </c>
      <c r="S6" s="79">
        <f t="shared" si="3"/>
        <v>14.046275612386381</v>
      </c>
      <c r="T6" s="94">
        <v>666091</v>
      </c>
      <c r="U6" s="95"/>
      <c r="V6" s="88">
        <v>182348.75</v>
      </c>
      <c r="W6" s="89">
        <v>12982</v>
      </c>
      <c r="X6" s="90">
        <f t="shared" si="4"/>
        <v>14.046275612386381</v>
      </c>
    </row>
    <row r="7" spans="2:24" s="31" customFormat="1" ht="27.75" customHeight="1">
      <c r="B7" s="70">
        <f t="shared" si="0"/>
        <v>3</v>
      </c>
      <c r="C7" s="93" t="s">
        <v>49</v>
      </c>
      <c r="D7" s="65">
        <v>40599</v>
      </c>
      <c r="E7" s="66" t="s">
        <v>0</v>
      </c>
      <c r="F7" s="67" t="s">
        <v>1</v>
      </c>
      <c r="G7" s="68">
        <v>58</v>
      </c>
      <c r="H7" s="49">
        <v>28</v>
      </c>
      <c r="I7" s="63">
        <v>6</v>
      </c>
      <c r="J7" s="72">
        <v>4498.5</v>
      </c>
      <c r="K7" s="73">
        <v>585</v>
      </c>
      <c r="L7" s="74">
        <v>8312.5</v>
      </c>
      <c r="M7" s="73">
        <v>1065</v>
      </c>
      <c r="N7" s="74">
        <v>8669</v>
      </c>
      <c r="O7" s="75">
        <v>1148</v>
      </c>
      <c r="P7" s="76">
        <f t="shared" si="1"/>
        <v>21480</v>
      </c>
      <c r="Q7" s="77">
        <f t="shared" si="1"/>
        <v>2798</v>
      </c>
      <c r="R7" s="78">
        <f t="shared" si="2"/>
        <v>99.92857142857143</v>
      </c>
      <c r="S7" s="79">
        <f t="shared" si="3"/>
        <v>7.676912080057184</v>
      </c>
      <c r="T7" s="94">
        <v>31146</v>
      </c>
      <c r="U7" s="95">
        <f>-(T7-P7)/T7</f>
        <v>-0.3103448275862069</v>
      </c>
      <c r="V7" s="88">
        <v>2129936.5</v>
      </c>
      <c r="W7" s="89">
        <v>178841</v>
      </c>
      <c r="X7" s="90">
        <f t="shared" si="4"/>
        <v>11.909665568857253</v>
      </c>
    </row>
    <row r="8" spans="2:24" s="31" customFormat="1" ht="27.75" customHeight="1">
      <c r="B8" s="70">
        <f t="shared" si="0"/>
        <v>4</v>
      </c>
      <c r="C8" s="93" t="s">
        <v>68</v>
      </c>
      <c r="D8" s="65">
        <v>40634</v>
      </c>
      <c r="E8" s="66" t="s">
        <v>0</v>
      </c>
      <c r="F8" s="67" t="s">
        <v>24</v>
      </c>
      <c r="G8" s="68">
        <v>15</v>
      </c>
      <c r="H8" s="49">
        <v>15</v>
      </c>
      <c r="I8" s="63">
        <v>1</v>
      </c>
      <c r="J8" s="72">
        <v>3489</v>
      </c>
      <c r="K8" s="73">
        <v>244</v>
      </c>
      <c r="L8" s="74">
        <v>7053.5</v>
      </c>
      <c r="M8" s="73">
        <v>509</v>
      </c>
      <c r="N8" s="74">
        <v>6352.5</v>
      </c>
      <c r="O8" s="75">
        <v>462</v>
      </c>
      <c r="P8" s="76">
        <f t="shared" si="1"/>
        <v>16895</v>
      </c>
      <c r="Q8" s="77">
        <f t="shared" si="1"/>
        <v>1215</v>
      </c>
      <c r="R8" s="78">
        <f t="shared" si="2"/>
        <v>81</v>
      </c>
      <c r="S8" s="79">
        <f t="shared" si="3"/>
        <v>13.905349794238683</v>
      </c>
      <c r="T8" s="94">
        <v>666091</v>
      </c>
      <c r="U8" s="95"/>
      <c r="V8" s="88">
        <v>16895</v>
      </c>
      <c r="W8" s="89">
        <v>1215</v>
      </c>
      <c r="X8" s="90">
        <f t="shared" si="4"/>
        <v>13.905349794238683</v>
      </c>
    </row>
    <row r="9" spans="2:24" s="31" customFormat="1" ht="27.75" customHeight="1">
      <c r="B9" s="70">
        <f t="shared" si="0"/>
        <v>5</v>
      </c>
      <c r="C9" s="93" t="s">
        <v>46</v>
      </c>
      <c r="D9" s="65">
        <v>40585</v>
      </c>
      <c r="E9" s="66" t="s">
        <v>0</v>
      </c>
      <c r="F9" s="67" t="s">
        <v>47</v>
      </c>
      <c r="G9" s="68">
        <v>58</v>
      </c>
      <c r="H9" s="49">
        <v>25</v>
      </c>
      <c r="I9" s="63">
        <v>8</v>
      </c>
      <c r="J9" s="72">
        <v>4086</v>
      </c>
      <c r="K9" s="73">
        <v>653</v>
      </c>
      <c r="L9" s="74">
        <v>6184</v>
      </c>
      <c r="M9" s="73">
        <v>898</v>
      </c>
      <c r="N9" s="74">
        <v>6333</v>
      </c>
      <c r="O9" s="75">
        <v>940</v>
      </c>
      <c r="P9" s="76">
        <f t="shared" si="1"/>
        <v>16603</v>
      </c>
      <c r="Q9" s="77">
        <f t="shared" si="1"/>
        <v>2491</v>
      </c>
      <c r="R9" s="78">
        <f t="shared" si="2"/>
        <v>99.64</v>
      </c>
      <c r="S9" s="79">
        <f t="shared" si="3"/>
        <v>6.665194700923324</v>
      </c>
      <c r="T9" s="94">
        <v>12228.5</v>
      </c>
      <c r="U9" s="95">
        <f>-(T9-P9)/T9</f>
        <v>0.35772989328208693</v>
      </c>
      <c r="V9" s="88">
        <v>824987.75</v>
      </c>
      <c r="W9" s="89">
        <v>102635</v>
      </c>
      <c r="X9" s="90">
        <f t="shared" si="4"/>
        <v>8.038074243679057</v>
      </c>
    </row>
    <row r="10" spans="2:24" s="31" customFormat="1" ht="27.75" customHeight="1">
      <c r="B10" s="70">
        <f t="shared" si="0"/>
        <v>6</v>
      </c>
      <c r="C10" s="93" t="s">
        <v>61</v>
      </c>
      <c r="D10" s="65">
        <v>40620</v>
      </c>
      <c r="E10" s="66" t="s">
        <v>0</v>
      </c>
      <c r="F10" s="67" t="s">
        <v>62</v>
      </c>
      <c r="G10" s="68">
        <v>18</v>
      </c>
      <c r="H10" s="49">
        <v>17</v>
      </c>
      <c r="I10" s="63">
        <v>3</v>
      </c>
      <c r="J10" s="72">
        <v>4479</v>
      </c>
      <c r="K10" s="73">
        <v>547</v>
      </c>
      <c r="L10" s="74">
        <v>5561.5</v>
      </c>
      <c r="M10" s="73">
        <v>707</v>
      </c>
      <c r="N10" s="74">
        <v>6250</v>
      </c>
      <c r="O10" s="75">
        <v>804</v>
      </c>
      <c r="P10" s="76">
        <f t="shared" si="1"/>
        <v>16290.5</v>
      </c>
      <c r="Q10" s="77">
        <f t="shared" si="1"/>
        <v>2058</v>
      </c>
      <c r="R10" s="78">
        <f t="shared" si="2"/>
        <v>121.05882352941177</v>
      </c>
      <c r="S10" s="79">
        <f t="shared" si="3"/>
        <v>7.915694849368319</v>
      </c>
      <c r="T10" s="94">
        <v>24574.5</v>
      </c>
      <c r="U10" s="95">
        <f>-(T10-P10)/T10</f>
        <v>-0.3370973977090073</v>
      </c>
      <c r="V10" s="88">
        <v>99969</v>
      </c>
      <c r="W10" s="89">
        <v>13705</v>
      </c>
      <c r="X10" s="90">
        <f t="shared" si="4"/>
        <v>7.294345129514776</v>
      </c>
    </row>
    <row r="11" spans="2:24" s="31" customFormat="1" ht="27.75" customHeight="1">
      <c r="B11" s="70">
        <f t="shared" si="0"/>
        <v>7</v>
      </c>
      <c r="C11" s="93" t="s">
        <v>63</v>
      </c>
      <c r="D11" s="65">
        <v>40627</v>
      </c>
      <c r="E11" s="66" t="s">
        <v>0</v>
      </c>
      <c r="F11" s="67" t="s">
        <v>1</v>
      </c>
      <c r="G11" s="68">
        <v>28</v>
      </c>
      <c r="H11" s="49">
        <v>28</v>
      </c>
      <c r="I11" s="63">
        <v>2</v>
      </c>
      <c r="J11" s="72">
        <v>2189.5</v>
      </c>
      <c r="K11" s="73">
        <v>296</v>
      </c>
      <c r="L11" s="74">
        <v>4757</v>
      </c>
      <c r="M11" s="73">
        <v>600</v>
      </c>
      <c r="N11" s="74">
        <v>5524</v>
      </c>
      <c r="O11" s="75">
        <v>711</v>
      </c>
      <c r="P11" s="76">
        <f aca="true" t="shared" si="5" ref="P11:Q16">J11+L11+N11</f>
        <v>12470.5</v>
      </c>
      <c r="Q11" s="77">
        <f t="shared" si="5"/>
        <v>1607</v>
      </c>
      <c r="R11" s="78">
        <f aca="true" t="shared" si="6" ref="R11:R17">Q11/H11</f>
        <v>57.392857142857146</v>
      </c>
      <c r="S11" s="79">
        <f aca="true" t="shared" si="7" ref="S11:S16">+P11/Q11</f>
        <v>7.7601120099564405</v>
      </c>
      <c r="T11" s="94">
        <v>30532</v>
      </c>
      <c r="U11" s="95"/>
      <c r="V11" s="88">
        <v>55707</v>
      </c>
      <c r="W11" s="89">
        <v>6085</v>
      </c>
      <c r="X11" s="90">
        <f aca="true" t="shared" si="8" ref="X11:X16">V11/W11</f>
        <v>9.15480690221857</v>
      </c>
    </row>
    <row r="12" spans="2:24" s="31" customFormat="1" ht="27.75" customHeight="1">
      <c r="B12" s="70">
        <f t="shared" si="0"/>
        <v>8</v>
      </c>
      <c r="C12" s="93" t="s">
        <v>59</v>
      </c>
      <c r="D12" s="65">
        <v>40613</v>
      </c>
      <c r="E12" s="66" t="s">
        <v>0</v>
      </c>
      <c r="F12" s="67" t="s">
        <v>60</v>
      </c>
      <c r="G12" s="68">
        <v>25</v>
      </c>
      <c r="H12" s="49">
        <v>18</v>
      </c>
      <c r="I12" s="63">
        <v>4</v>
      </c>
      <c r="J12" s="72">
        <v>1920</v>
      </c>
      <c r="K12" s="73">
        <v>278</v>
      </c>
      <c r="L12" s="74">
        <v>4154</v>
      </c>
      <c r="M12" s="73">
        <v>565</v>
      </c>
      <c r="N12" s="74">
        <v>4780</v>
      </c>
      <c r="O12" s="75">
        <v>662</v>
      </c>
      <c r="P12" s="76">
        <f t="shared" si="5"/>
        <v>10854</v>
      </c>
      <c r="Q12" s="77">
        <f t="shared" si="5"/>
        <v>1505</v>
      </c>
      <c r="R12" s="78">
        <f t="shared" si="6"/>
        <v>83.61111111111111</v>
      </c>
      <c r="S12" s="79">
        <f t="shared" si="7"/>
        <v>7.211960132890366</v>
      </c>
      <c r="T12" s="94">
        <v>19479</v>
      </c>
      <c r="U12" s="95">
        <f>-(T12-P12)/T12</f>
        <v>-0.44278453719390115</v>
      </c>
      <c r="V12" s="88">
        <v>169327.5</v>
      </c>
      <c r="W12" s="89">
        <v>22215</v>
      </c>
      <c r="X12" s="90">
        <f t="shared" si="8"/>
        <v>7.62221471978393</v>
      </c>
    </row>
    <row r="13" spans="2:24" s="31" customFormat="1" ht="27.75" customHeight="1">
      <c r="B13" s="70">
        <f t="shared" si="0"/>
        <v>9</v>
      </c>
      <c r="C13" s="93" t="s">
        <v>50</v>
      </c>
      <c r="D13" s="65">
        <v>40599</v>
      </c>
      <c r="E13" s="66" t="s">
        <v>0</v>
      </c>
      <c r="F13" s="67" t="s">
        <v>51</v>
      </c>
      <c r="G13" s="68">
        <v>60</v>
      </c>
      <c r="H13" s="49">
        <v>7</v>
      </c>
      <c r="I13" s="63">
        <v>6</v>
      </c>
      <c r="J13" s="72">
        <v>607</v>
      </c>
      <c r="K13" s="73">
        <v>91</v>
      </c>
      <c r="L13" s="74">
        <v>1872.5</v>
      </c>
      <c r="M13" s="73">
        <v>240</v>
      </c>
      <c r="N13" s="74">
        <v>2072</v>
      </c>
      <c r="O13" s="75">
        <v>258</v>
      </c>
      <c r="P13" s="76">
        <f>J13+L13+N13</f>
        <v>4551.5</v>
      </c>
      <c r="Q13" s="77">
        <f>K13+M13+O13</f>
        <v>589</v>
      </c>
      <c r="R13" s="78">
        <f>Q13/H13</f>
        <v>84.14285714285714</v>
      </c>
      <c r="S13" s="79">
        <f>+P13/Q13</f>
        <v>7.727504244482173</v>
      </c>
      <c r="T13" s="94">
        <v>2618</v>
      </c>
      <c r="U13" s="95">
        <f>-(T13-P13)/T13</f>
        <v>0.738540870893812</v>
      </c>
      <c r="V13" s="88">
        <v>583375</v>
      </c>
      <c r="W13" s="89">
        <v>53400</v>
      </c>
      <c r="X13" s="90">
        <f>V13/W13</f>
        <v>10.924625468164795</v>
      </c>
    </row>
    <row r="14" spans="2:24" s="31" customFormat="1" ht="27.75" customHeight="1">
      <c r="B14" s="70">
        <f t="shared" si="0"/>
        <v>10</v>
      </c>
      <c r="C14" s="86" t="s">
        <v>48</v>
      </c>
      <c r="D14" s="65">
        <v>40592</v>
      </c>
      <c r="E14" s="66" t="s">
        <v>0</v>
      </c>
      <c r="F14" s="67" t="s">
        <v>1</v>
      </c>
      <c r="G14" s="68">
        <v>26</v>
      </c>
      <c r="H14" s="49">
        <v>7</v>
      </c>
      <c r="I14" s="63">
        <v>7</v>
      </c>
      <c r="J14" s="72">
        <v>521</v>
      </c>
      <c r="K14" s="73">
        <v>82</v>
      </c>
      <c r="L14" s="74">
        <v>1082</v>
      </c>
      <c r="M14" s="73">
        <v>166</v>
      </c>
      <c r="N14" s="74">
        <v>1184</v>
      </c>
      <c r="O14" s="75">
        <v>180</v>
      </c>
      <c r="P14" s="76">
        <f t="shared" si="5"/>
        <v>2787</v>
      </c>
      <c r="Q14" s="77">
        <f t="shared" si="5"/>
        <v>428</v>
      </c>
      <c r="R14" s="78">
        <f t="shared" si="6"/>
        <v>61.142857142857146</v>
      </c>
      <c r="S14" s="79">
        <f t="shared" si="7"/>
        <v>6.511682242990654</v>
      </c>
      <c r="T14" s="94">
        <v>2895.5</v>
      </c>
      <c r="U14" s="95">
        <f>-(T14-P14)/T14</f>
        <v>-0.03747193921602487</v>
      </c>
      <c r="V14" s="88">
        <v>420712.75</v>
      </c>
      <c r="W14" s="89">
        <v>39092</v>
      </c>
      <c r="X14" s="90">
        <f t="shared" si="8"/>
        <v>10.762118847846107</v>
      </c>
    </row>
    <row r="15" spans="2:24" s="31" customFormat="1" ht="27.75" customHeight="1">
      <c r="B15" s="70">
        <f t="shared" si="0"/>
        <v>11</v>
      </c>
      <c r="C15" s="64" t="s">
        <v>32</v>
      </c>
      <c r="D15" s="65">
        <v>40515</v>
      </c>
      <c r="E15" s="66" t="s">
        <v>0</v>
      </c>
      <c r="F15" s="67" t="s">
        <v>33</v>
      </c>
      <c r="G15" s="68">
        <v>62</v>
      </c>
      <c r="H15" s="49">
        <v>8</v>
      </c>
      <c r="I15" s="63">
        <v>18</v>
      </c>
      <c r="J15" s="72">
        <v>501</v>
      </c>
      <c r="K15" s="73">
        <v>109</v>
      </c>
      <c r="L15" s="74">
        <v>813</v>
      </c>
      <c r="M15" s="73">
        <v>162</v>
      </c>
      <c r="N15" s="74">
        <v>906</v>
      </c>
      <c r="O15" s="75">
        <v>169</v>
      </c>
      <c r="P15" s="76">
        <f t="shared" si="5"/>
        <v>2220</v>
      </c>
      <c r="Q15" s="77">
        <f t="shared" si="5"/>
        <v>440</v>
      </c>
      <c r="R15" s="78">
        <f t="shared" si="6"/>
        <v>55</v>
      </c>
      <c r="S15" s="79">
        <f t="shared" si="7"/>
        <v>5.045454545454546</v>
      </c>
      <c r="T15" s="94">
        <v>1903</v>
      </c>
      <c r="U15" s="95">
        <f>-(T15-P15)/T15</f>
        <v>0.16657908565423016</v>
      </c>
      <c r="V15" s="88">
        <v>1012589.5</v>
      </c>
      <c r="W15" s="89">
        <v>123988</v>
      </c>
      <c r="X15" s="90">
        <f t="shared" si="8"/>
        <v>8.166834693680034</v>
      </c>
    </row>
    <row r="16" spans="2:24" s="31" customFormat="1" ht="27.75" customHeight="1">
      <c r="B16" s="70">
        <f t="shared" si="0"/>
        <v>12</v>
      </c>
      <c r="C16" s="86" t="s">
        <v>55</v>
      </c>
      <c r="D16" s="65">
        <v>40606</v>
      </c>
      <c r="E16" s="66" t="s">
        <v>0</v>
      </c>
      <c r="F16" s="67" t="s">
        <v>54</v>
      </c>
      <c r="G16" s="68">
        <v>6</v>
      </c>
      <c r="H16" s="49">
        <v>1</v>
      </c>
      <c r="I16" s="63">
        <v>4</v>
      </c>
      <c r="J16" s="72">
        <v>56</v>
      </c>
      <c r="K16" s="73">
        <v>11</v>
      </c>
      <c r="L16" s="74">
        <v>99</v>
      </c>
      <c r="M16" s="73">
        <v>20</v>
      </c>
      <c r="N16" s="74">
        <v>144</v>
      </c>
      <c r="O16" s="75">
        <v>28</v>
      </c>
      <c r="P16" s="76">
        <f t="shared" si="5"/>
        <v>299</v>
      </c>
      <c r="Q16" s="77">
        <f t="shared" si="5"/>
        <v>59</v>
      </c>
      <c r="R16" s="78">
        <f t="shared" si="6"/>
        <v>59</v>
      </c>
      <c r="S16" s="79">
        <f t="shared" si="7"/>
        <v>5.067796610169491</v>
      </c>
      <c r="T16" s="94">
        <v>1077</v>
      </c>
      <c r="U16" s="95">
        <f>-(T16-P16)/T16</f>
        <v>-0.7223769730733519</v>
      </c>
      <c r="V16" s="88">
        <v>30222</v>
      </c>
      <c r="W16" s="89">
        <v>2352</v>
      </c>
      <c r="X16" s="90">
        <f t="shared" si="8"/>
        <v>12.849489795918368</v>
      </c>
    </row>
    <row r="17" spans="1:24" s="39" customFormat="1" ht="27.75" customHeight="1" thickBot="1">
      <c r="A17" s="96"/>
      <c r="B17" s="70"/>
      <c r="C17" s="189" t="s">
        <v>20</v>
      </c>
      <c r="D17" s="190"/>
      <c r="E17" s="191"/>
      <c r="F17" s="192"/>
      <c r="G17" s="32"/>
      <c r="H17" s="32">
        <f>SUM(H5:H16)</f>
        <v>333</v>
      </c>
      <c r="I17" s="33"/>
      <c r="J17" s="34"/>
      <c r="K17" s="35"/>
      <c r="L17" s="34"/>
      <c r="M17" s="35"/>
      <c r="N17" s="34"/>
      <c r="O17" s="35"/>
      <c r="P17" s="34">
        <f>SUM(P5:P16)</f>
        <v>988597.25</v>
      </c>
      <c r="Q17" s="32">
        <f>SUM(Q5:Q16)</f>
        <v>92359</v>
      </c>
      <c r="R17" s="35">
        <f t="shared" si="6"/>
        <v>277.35435435435437</v>
      </c>
      <c r="S17" s="36">
        <f>P17/Q17</f>
        <v>10.703853982827878</v>
      </c>
      <c r="T17" s="34"/>
      <c r="U17" s="37"/>
      <c r="V17" s="34"/>
      <c r="W17" s="35"/>
      <c r="X17" s="38"/>
    </row>
    <row r="19" spans="10:14" ht="18">
      <c r="J19" s="25"/>
      <c r="L19" s="25"/>
      <c r="N19" s="25"/>
    </row>
    <row r="20" spans="9:14" ht="18">
      <c r="I20" s="25"/>
      <c r="J20" s="25"/>
      <c r="K20" s="25"/>
      <c r="N20" s="25"/>
    </row>
    <row r="21" spans="9:16" ht="18">
      <c r="I21" s="25"/>
      <c r="J21" s="18"/>
      <c r="L21" s="18"/>
      <c r="M21" s="25"/>
      <c r="N21" s="18"/>
      <c r="P21" s="18"/>
    </row>
    <row r="22" spans="9:16" ht="18">
      <c r="I22" s="25"/>
      <c r="M22" s="25"/>
      <c r="N22" s="25"/>
      <c r="P22" s="18"/>
    </row>
    <row r="23" spans="9:13" ht="18">
      <c r="I23" s="25"/>
      <c r="J23" s="25"/>
      <c r="L23" s="25"/>
      <c r="M23" s="25"/>
    </row>
    <row r="24" spans="9:12" ht="18">
      <c r="I24" s="25"/>
      <c r="J24" s="25"/>
      <c r="K24" s="25"/>
      <c r="L24" s="25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18"/>
      <c r="N25" s="23"/>
      <c r="P25" s="25"/>
      <c r="Q25" s="26"/>
      <c r="S25" s="27"/>
      <c r="T25" s="28"/>
      <c r="U25" s="18"/>
      <c r="V25" s="23"/>
      <c r="X25" s="27"/>
    </row>
    <row r="28" spans="2:24" s="24" customFormat="1" ht="18">
      <c r="B28" s="19"/>
      <c r="C28" s="20"/>
      <c r="D28" s="21"/>
      <c r="E28" s="18"/>
      <c r="F28" s="18"/>
      <c r="G28" s="22"/>
      <c r="H28" s="22"/>
      <c r="I28" s="22"/>
      <c r="J28" s="23"/>
      <c r="L28" s="23"/>
      <c r="N28" s="25"/>
      <c r="P28" s="25"/>
      <c r="Q28" s="26"/>
      <c r="S28" s="27"/>
      <c r="T28" s="28"/>
      <c r="U28" s="18"/>
      <c r="V28" s="23"/>
      <c r="X28" s="27"/>
    </row>
    <row r="29" spans="2:24" s="24" customFormat="1" ht="18">
      <c r="B29" s="19"/>
      <c r="C29" s="20"/>
      <c r="D29" s="21"/>
      <c r="E29" s="18"/>
      <c r="F29" s="18"/>
      <c r="G29" s="22"/>
      <c r="H29" s="22"/>
      <c r="J29" s="23"/>
      <c r="L29" s="23"/>
      <c r="N29" s="23"/>
      <c r="P29" s="25"/>
      <c r="Q29" s="26"/>
      <c r="S29" s="27"/>
      <c r="T29" s="28"/>
      <c r="U29" s="18"/>
      <c r="V29" s="23"/>
      <c r="X29" s="27"/>
    </row>
  </sheetData>
  <sheetProtection/>
  <mergeCells count="15">
    <mergeCell ref="T3:U3"/>
    <mergeCell ref="V3:X3"/>
    <mergeCell ref="C17:F17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38.00390625" style="20" customWidth="1"/>
    <col min="4" max="4" width="14.8515625" style="21" customWidth="1"/>
    <col min="5" max="5" width="11.28125" style="18" customWidth="1"/>
    <col min="6" max="6" width="23.57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64</v>
      </c>
      <c r="D5" s="65">
        <v>40627</v>
      </c>
      <c r="E5" s="66" t="s">
        <v>0</v>
      </c>
      <c r="F5" s="67" t="s">
        <v>65</v>
      </c>
      <c r="G5" s="68">
        <v>137</v>
      </c>
      <c r="H5" s="49">
        <v>145</v>
      </c>
      <c r="I5" s="63">
        <v>1</v>
      </c>
      <c r="J5" s="72">
        <v>166418.5</v>
      </c>
      <c r="K5" s="73">
        <v>16605</v>
      </c>
      <c r="L5" s="74">
        <v>238521.5</v>
      </c>
      <c r="M5" s="73">
        <v>23579</v>
      </c>
      <c r="N5" s="74">
        <v>261151</v>
      </c>
      <c r="O5" s="75">
        <v>25596</v>
      </c>
      <c r="P5" s="76">
        <f aca="true" t="shared" si="0" ref="P5:P15">J5+L5+N5</f>
        <v>666091</v>
      </c>
      <c r="Q5" s="77">
        <f aca="true" t="shared" si="1" ref="Q5:Q15">K5+M5+O5</f>
        <v>65780</v>
      </c>
      <c r="R5" s="78">
        <f aca="true" t="shared" si="2" ref="R5:R15">Q5/H5</f>
        <v>453.6551724137931</v>
      </c>
      <c r="S5" s="79">
        <f aca="true" t="shared" si="3" ref="S5:S15">+P5/Q5</f>
        <v>10.126041349954393</v>
      </c>
      <c r="T5" s="87"/>
      <c r="U5" s="85"/>
      <c r="V5" s="88">
        <v>666091</v>
      </c>
      <c r="W5" s="89">
        <v>65780</v>
      </c>
      <c r="X5" s="90">
        <f aca="true" t="shared" si="4" ref="X5:X15">V5/W5</f>
        <v>10.126041349954393</v>
      </c>
    </row>
    <row r="6" spans="2:24" s="31" customFormat="1" ht="23.25" customHeight="1">
      <c r="B6" s="70">
        <f aca="true" t="shared" si="5" ref="B6:B15">B5+1</f>
        <v>2</v>
      </c>
      <c r="C6" s="71" t="s">
        <v>49</v>
      </c>
      <c r="D6" s="65">
        <v>40599</v>
      </c>
      <c r="E6" s="66" t="s">
        <v>0</v>
      </c>
      <c r="F6" s="67" t="s">
        <v>1</v>
      </c>
      <c r="G6" s="68">
        <v>58</v>
      </c>
      <c r="H6" s="49">
        <v>38</v>
      </c>
      <c r="I6" s="63">
        <v>5</v>
      </c>
      <c r="J6" s="72">
        <v>7208</v>
      </c>
      <c r="K6" s="73">
        <v>875</v>
      </c>
      <c r="L6" s="74">
        <v>12701</v>
      </c>
      <c r="M6" s="73">
        <v>1527</v>
      </c>
      <c r="N6" s="74">
        <v>11237</v>
      </c>
      <c r="O6" s="75">
        <v>1325</v>
      </c>
      <c r="P6" s="76">
        <f t="shared" si="0"/>
        <v>31146</v>
      </c>
      <c r="Q6" s="77">
        <f t="shared" si="1"/>
        <v>3727</v>
      </c>
      <c r="R6" s="78">
        <f t="shared" si="2"/>
        <v>98.07894736842105</v>
      </c>
      <c r="S6" s="79">
        <f t="shared" si="3"/>
        <v>8.356855379661926</v>
      </c>
      <c r="T6" s="87">
        <v>74761</v>
      </c>
      <c r="U6" s="85">
        <f>-(T6-P6)/T6</f>
        <v>-0.5833924104814008</v>
      </c>
      <c r="V6" s="88">
        <v>2092588</v>
      </c>
      <c r="W6" s="89">
        <v>173802</v>
      </c>
      <c r="X6" s="90">
        <f t="shared" si="4"/>
        <v>12.04006858379075</v>
      </c>
    </row>
    <row r="7" spans="2:24" s="31" customFormat="1" ht="23.25" customHeight="1">
      <c r="B7" s="70">
        <f t="shared" si="5"/>
        <v>3</v>
      </c>
      <c r="C7" s="71" t="s">
        <v>63</v>
      </c>
      <c r="D7" s="65">
        <v>40627</v>
      </c>
      <c r="E7" s="66" t="s">
        <v>0</v>
      </c>
      <c r="F7" s="67" t="s">
        <v>1</v>
      </c>
      <c r="G7" s="68">
        <v>28</v>
      </c>
      <c r="H7" s="49">
        <v>28</v>
      </c>
      <c r="I7" s="63">
        <v>1</v>
      </c>
      <c r="J7" s="72">
        <v>6455.5</v>
      </c>
      <c r="K7" s="73">
        <v>667</v>
      </c>
      <c r="L7" s="74">
        <v>12587</v>
      </c>
      <c r="M7" s="73">
        <v>1238</v>
      </c>
      <c r="N7" s="74">
        <v>11489.5</v>
      </c>
      <c r="O7" s="75">
        <v>1154</v>
      </c>
      <c r="P7" s="76">
        <f t="shared" si="0"/>
        <v>30532</v>
      </c>
      <c r="Q7" s="77">
        <f t="shared" si="1"/>
        <v>3059</v>
      </c>
      <c r="R7" s="78">
        <f t="shared" si="2"/>
        <v>109.25</v>
      </c>
      <c r="S7" s="79">
        <f t="shared" si="3"/>
        <v>9.981039555410264</v>
      </c>
      <c r="T7" s="87"/>
      <c r="U7" s="85"/>
      <c r="V7" s="88">
        <v>30532</v>
      </c>
      <c r="W7" s="89">
        <v>3059</v>
      </c>
      <c r="X7" s="90">
        <f t="shared" si="4"/>
        <v>9.981039555410264</v>
      </c>
    </row>
    <row r="8" spans="2:24" s="31" customFormat="1" ht="23.25" customHeight="1">
      <c r="B8" s="70">
        <f t="shared" si="5"/>
        <v>4</v>
      </c>
      <c r="C8" s="71" t="s">
        <v>61</v>
      </c>
      <c r="D8" s="65">
        <v>40620</v>
      </c>
      <c r="E8" s="66" t="s">
        <v>0</v>
      </c>
      <c r="F8" s="67" t="s">
        <v>62</v>
      </c>
      <c r="G8" s="68">
        <v>18</v>
      </c>
      <c r="H8" s="49">
        <v>18</v>
      </c>
      <c r="I8" s="63">
        <v>2</v>
      </c>
      <c r="J8" s="72">
        <v>5200</v>
      </c>
      <c r="K8" s="73">
        <v>720</v>
      </c>
      <c r="L8" s="74">
        <v>9903.5</v>
      </c>
      <c r="M8" s="73">
        <v>1307</v>
      </c>
      <c r="N8" s="74">
        <v>9471</v>
      </c>
      <c r="O8" s="75">
        <v>1300</v>
      </c>
      <c r="P8" s="76">
        <f t="shared" si="0"/>
        <v>24574.5</v>
      </c>
      <c r="Q8" s="77">
        <f t="shared" si="1"/>
        <v>3327</v>
      </c>
      <c r="R8" s="78">
        <f t="shared" si="2"/>
        <v>184.83333333333334</v>
      </c>
      <c r="S8" s="79">
        <f t="shared" si="3"/>
        <v>7.386384129846709</v>
      </c>
      <c r="T8" s="87">
        <v>21151</v>
      </c>
      <c r="U8" s="85">
        <f aca="true" t="shared" si="6" ref="U8:U15">-(T8-P8)/T8</f>
        <v>0.16185995933998393</v>
      </c>
      <c r="V8" s="88">
        <v>64028</v>
      </c>
      <c r="W8" s="89">
        <v>8672</v>
      </c>
      <c r="X8" s="90">
        <f t="shared" si="4"/>
        <v>7.38330258302583</v>
      </c>
    </row>
    <row r="9" spans="2:24" s="31" customFormat="1" ht="23.25" customHeight="1">
      <c r="B9" s="70">
        <f t="shared" si="5"/>
        <v>5</v>
      </c>
      <c r="C9" s="71" t="s">
        <v>59</v>
      </c>
      <c r="D9" s="65">
        <v>40613</v>
      </c>
      <c r="E9" s="66" t="s">
        <v>0</v>
      </c>
      <c r="F9" s="67" t="s">
        <v>60</v>
      </c>
      <c r="G9" s="68">
        <v>25</v>
      </c>
      <c r="H9" s="49">
        <v>23</v>
      </c>
      <c r="I9" s="63">
        <v>3</v>
      </c>
      <c r="J9" s="72">
        <v>4451</v>
      </c>
      <c r="K9" s="73">
        <v>660</v>
      </c>
      <c r="L9" s="74">
        <v>8261</v>
      </c>
      <c r="M9" s="73">
        <v>1652</v>
      </c>
      <c r="N9" s="74">
        <v>6767</v>
      </c>
      <c r="O9" s="75">
        <v>856</v>
      </c>
      <c r="P9" s="76">
        <f t="shared" si="0"/>
        <v>19479</v>
      </c>
      <c r="Q9" s="77">
        <f t="shared" si="1"/>
        <v>3168</v>
      </c>
      <c r="R9" s="78">
        <f t="shared" si="2"/>
        <v>137.7391304347826</v>
      </c>
      <c r="S9" s="79">
        <f t="shared" si="3"/>
        <v>6.148674242424242</v>
      </c>
      <c r="T9" s="87">
        <v>34745</v>
      </c>
      <c r="U9" s="85">
        <f t="shared" si="6"/>
        <v>-0.43937257159303494</v>
      </c>
      <c r="V9" s="88">
        <v>148892.5</v>
      </c>
      <c r="W9" s="89">
        <v>19825</v>
      </c>
      <c r="X9" s="90">
        <f t="shared" si="4"/>
        <v>7.510340479192938</v>
      </c>
    </row>
    <row r="10" spans="2:24" s="31" customFormat="1" ht="23.25" customHeight="1">
      <c r="B10" s="70">
        <f t="shared" si="5"/>
        <v>6</v>
      </c>
      <c r="C10" s="71" t="s">
        <v>46</v>
      </c>
      <c r="D10" s="65">
        <v>40585</v>
      </c>
      <c r="E10" s="66" t="s">
        <v>0</v>
      </c>
      <c r="F10" s="67" t="s">
        <v>47</v>
      </c>
      <c r="G10" s="68">
        <v>58</v>
      </c>
      <c r="H10" s="49">
        <v>20</v>
      </c>
      <c r="I10" s="63">
        <v>7</v>
      </c>
      <c r="J10" s="72">
        <v>2629.5</v>
      </c>
      <c r="K10" s="73">
        <v>374</v>
      </c>
      <c r="L10" s="74">
        <v>5313</v>
      </c>
      <c r="M10" s="73">
        <v>761</v>
      </c>
      <c r="N10" s="74">
        <v>4286</v>
      </c>
      <c r="O10" s="75">
        <v>627</v>
      </c>
      <c r="P10" s="76">
        <f t="shared" si="0"/>
        <v>12228.5</v>
      </c>
      <c r="Q10" s="77">
        <f t="shared" si="1"/>
        <v>1762</v>
      </c>
      <c r="R10" s="78">
        <f t="shared" si="2"/>
        <v>88.1</v>
      </c>
      <c r="S10" s="79">
        <f t="shared" si="3"/>
        <v>6.9401248581157775</v>
      </c>
      <c r="T10" s="87">
        <v>19294</v>
      </c>
      <c r="U10" s="85">
        <f t="shared" si="6"/>
        <v>-0.366201928060537</v>
      </c>
      <c r="V10" s="88">
        <v>800410.75</v>
      </c>
      <c r="W10" s="89">
        <v>98839</v>
      </c>
      <c r="X10" s="90">
        <f t="shared" si="4"/>
        <v>8.098126751585912</v>
      </c>
    </row>
    <row r="11" spans="2:24" s="31" customFormat="1" ht="23.25" customHeight="1">
      <c r="B11" s="70">
        <f t="shared" si="5"/>
        <v>7</v>
      </c>
      <c r="C11" s="86" t="s">
        <v>48</v>
      </c>
      <c r="D11" s="65">
        <v>40592</v>
      </c>
      <c r="E11" s="66" t="s">
        <v>0</v>
      </c>
      <c r="F11" s="67" t="s">
        <v>1</v>
      </c>
      <c r="G11" s="68">
        <v>26</v>
      </c>
      <c r="H11" s="49">
        <v>8</v>
      </c>
      <c r="I11" s="63">
        <v>6</v>
      </c>
      <c r="J11" s="72">
        <v>694.5</v>
      </c>
      <c r="K11" s="73">
        <v>131</v>
      </c>
      <c r="L11" s="74">
        <v>844</v>
      </c>
      <c r="M11" s="73">
        <v>163</v>
      </c>
      <c r="N11" s="74">
        <v>1357</v>
      </c>
      <c r="O11" s="75">
        <v>249</v>
      </c>
      <c r="P11" s="76">
        <f t="shared" si="0"/>
        <v>2895.5</v>
      </c>
      <c r="Q11" s="77">
        <f t="shared" si="1"/>
        <v>543</v>
      </c>
      <c r="R11" s="78">
        <f t="shared" si="2"/>
        <v>67.875</v>
      </c>
      <c r="S11" s="79">
        <f t="shared" si="3"/>
        <v>5.332412523020258</v>
      </c>
      <c r="T11" s="87">
        <v>5515.5</v>
      </c>
      <c r="U11" s="85">
        <f t="shared" si="6"/>
        <v>-0.4750249297434503</v>
      </c>
      <c r="V11" s="88">
        <v>414826.75</v>
      </c>
      <c r="W11" s="89">
        <v>38120</v>
      </c>
      <c r="X11" s="90">
        <f t="shared" si="4"/>
        <v>10.882128803777544</v>
      </c>
    </row>
    <row r="12" spans="2:24" s="31" customFormat="1" ht="23.25" customHeight="1">
      <c r="B12" s="70">
        <f t="shared" si="5"/>
        <v>8</v>
      </c>
      <c r="C12" s="71" t="s">
        <v>50</v>
      </c>
      <c r="D12" s="65">
        <v>40599</v>
      </c>
      <c r="E12" s="66" t="s">
        <v>0</v>
      </c>
      <c r="F12" s="67" t="s">
        <v>51</v>
      </c>
      <c r="G12" s="68">
        <v>60</v>
      </c>
      <c r="H12" s="49">
        <v>6</v>
      </c>
      <c r="I12" s="63">
        <v>5</v>
      </c>
      <c r="J12" s="72">
        <v>339</v>
      </c>
      <c r="K12" s="73">
        <v>48</v>
      </c>
      <c r="L12" s="74">
        <v>1312</v>
      </c>
      <c r="M12" s="73">
        <v>186</v>
      </c>
      <c r="N12" s="74">
        <v>967</v>
      </c>
      <c r="O12" s="75">
        <v>139</v>
      </c>
      <c r="P12" s="76">
        <f t="shared" si="0"/>
        <v>2618</v>
      </c>
      <c r="Q12" s="77">
        <f t="shared" si="1"/>
        <v>373</v>
      </c>
      <c r="R12" s="78">
        <f t="shared" si="2"/>
        <v>62.166666666666664</v>
      </c>
      <c r="S12" s="79">
        <f t="shared" si="3"/>
        <v>7.018766756032171</v>
      </c>
      <c r="T12" s="87">
        <v>4075.5</v>
      </c>
      <c r="U12" s="85">
        <f t="shared" si="6"/>
        <v>-0.3576248313090418</v>
      </c>
      <c r="V12" s="88">
        <v>576465.5</v>
      </c>
      <c r="W12" s="89">
        <v>52339</v>
      </c>
      <c r="X12" s="90">
        <f t="shared" si="4"/>
        <v>11.014071724717706</v>
      </c>
    </row>
    <row r="13" spans="2:24" s="31" customFormat="1" ht="23.25" customHeight="1">
      <c r="B13" s="70">
        <f t="shared" si="5"/>
        <v>9</v>
      </c>
      <c r="C13" s="64" t="s">
        <v>32</v>
      </c>
      <c r="D13" s="65">
        <v>40515</v>
      </c>
      <c r="E13" s="66" t="s">
        <v>0</v>
      </c>
      <c r="F13" s="67" t="s">
        <v>33</v>
      </c>
      <c r="G13" s="68">
        <v>62</v>
      </c>
      <c r="H13" s="49">
        <v>6</v>
      </c>
      <c r="I13" s="63">
        <v>17</v>
      </c>
      <c r="J13" s="72">
        <v>237</v>
      </c>
      <c r="K13" s="73">
        <v>56</v>
      </c>
      <c r="L13" s="74">
        <v>673</v>
      </c>
      <c r="M13" s="73">
        <v>145</v>
      </c>
      <c r="N13" s="74">
        <v>993</v>
      </c>
      <c r="O13" s="75">
        <v>192</v>
      </c>
      <c r="P13" s="76">
        <f t="shared" si="0"/>
        <v>1903</v>
      </c>
      <c r="Q13" s="77">
        <f t="shared" si="1"/>
        <v>393</v>
      </c>
      <c r="R13" s="78">
        <f t="shared" si="2"/>
        <v>65.5</v>
      </c>
      <c r="S13" s="79">
        <f t="shared" si="3"/>
        <v>4.842239185750636</v>
      </c>
      <c r="T13" s="87">
        <v>2282.5</v>
      </c>
      <c r="U13" s="85">
        <f t="shared" si="6"/>
        <v>-0.16626506024096385</v>
      </c>
      <c r="V13" s="88">
        <v>1009131</v>
      </c>
      <c r="W13" s="89">
        <v>123253</v>
      </c>
      <c r="X13" s="90">
        <f t="shared" si="4"/>
        <v>8.187476166908716</v>
      </c>
    </row>
    <row r="14" spans="2:24" s="31" customFormat="1" ht="23.25" customHeight="1">
      <c r="B14" s="70">
        <f t="shared" si="5"/>
        <v>10</v>
      </c>
      <c r="C14" s="86" t="s">
        <v>55</v>
      </c>
      <c r="D14" s="65">
        <v>40606</v>
      </c>
      <c r="E14" s="66" t="s">
        <v>0</v>
      </c>
      <c r="F14" s="67" t="s">
        <v>54</v>
      </c>
      <c r="G14" s="68">
        <v>6</v>
      </c>
      <c r="H14" s="49">
        <v>2</v>
      </c>
      <c r="I14" s="63">
        <v>3</v>
      </c>
      <c r="J14" s="72">
        <v>383</v>
      </c>
      <c r="K14" s="73">
        <v>73</v>
      </c>
      <c r="L14" s="74">
        <v>296</v>
      </c>
      <c r="M14" s="73">
        <v>56</v>
      </c>
      <c r="N14" s="74">
        <v>398</v>
      </c>
      <c r="O14" s="75">
        <v>76</v>
      </c>
      <c r="P14" s="76">
        <f t="shared" si="0"/>
        <v>1077</v>
      </c>
      <c r="Q14" s="77">
        <f t="shared" si="1"/>
        <v>205</v>
      </c>
      <c r="R14" s="78">
        <f t="shared" si="2"/>
        <v>102.5</v>
      </c>
      <c r="S14" s="79">
        <f t="shared" si="3"/>
        <v>5.253658536585366</v>
      </c>
      <c r="T14" s="87">
        <v>14615</v>
      </c>
      <c r="U14" s="85">
        <f t="shared" si="6"/>
        <v>-0.9263085870680807</v>
      </c>
      <c r="V14" s="88">
        <v>29362</v>
      </c>
      <c r="W14" s="89">
        <v>2186</v>
      </c>
      <c r="X14" s="90">
        <f t="shared" si="4"/>
        <v>13.431838975297346</v>
      </c>
    </row>
    <row r="15" spans="2:24" s="31" customFormat="1" ht="23.25" customHeight="1">
      <c r="B15" s="70">
        <f t="shared" si="5"/>
        <v>11</v>
      </c>
      <c r="C15" s="71" t="s">
        <v>58</v>
      </c>
      <c r="D15" s="65">
        <v>40613</v>
      </c>
      <c r="E15" s="66" t="s">
        <v>0</v>
      </c>
      <c r="F15" s="67" t="s">
        <v>21</v>
      </c>
      <c r="G15" s="68">
        <v>22</v>
      </c>
      <c r="H15" s="49">
        <v>4</v>
      </c>
      <c r="I15" s="63">
        <v>3</v>
      </c>
      <c r="J15" s="72">
        <v>251</v>
      </c>
      <c r="K15" s="73">
        <v>26</v>
      </c>
      <c r="L15" s="74">
        <v>311</v>
      </c>
      <c r="M15" s="73">
        <v>33</v>
      </c>
      <c r="N15" s="74">
        <v>363</v>
      </c>
      <c r="O15" s="75">
        <v>37</v>
      </c>
      <c r="P15" s="76">
        <f t="shared" si="0"/>
        <v>925</v>
      </c>
      <c r="Q15" s="77">
        <f t="shared" si="1"/>
        <v>96</v>
      </c>
      <c r="R15" s="78">
        <f t="shared" si="2"/>
        <v>24</v>
      </c>
      <c r="S15" s="79">
        <f t="shared" si="3"/>
        <v>9.635416666666666</v>
      </c>
      <c r="T15" s="87">
        <v>29606.5</v>
      </c>
      <c r="U15" s="85">
        <f t="shared" si="6"/>
        <v>-0.9687568608244811</v>
      </c>
      <c r="V15" s="88">
        <v>163319.5</v>
      </c>
      <c r="W15" s="89">
        <v>12582</v>
      </c>
      <c r="X15" s="90">
        <f t="shared" si="4"/>
        <v>12.98040852010809</v>
      </c>
    </row>
    <row r="16" spans="2:24" s="39" customFormat="1" ht="17.25" customHeight="1" thickBot="1">
      <c r="B16" s="70"/>
      <c r="C16" s="189" t="s">
        <v>20</v>
      </c>
      <c r="D16" s="190"/>
      <c r="E16" s="191"/>
      <c r="F16" s="192"/>
      <c r="G16" s="32"/>
      <c r="H16" s="32">
        <f>SUM(H5:H15)</f>
        <v>298</v>
      </c>
      <c r="I16" s="33"/>
      <c r="J16" s="34"/>
      <c r="K16" s="35"/>
      <c r="L16" s="34"/>
      <c r="M16" s="35"/>
      <c r="N16" s="34"/>
      <c r="O16" s="35"/>
      <c r="P16" s="34">
        <f>SUM(P5:P15)</f>
        <v>793469.5</v>
      </c>
      <c r="Q16" s="32">
        <f>SUM(Q5:Q15)</f>
        <v>82433</v>
      </c>
      <c r="R16" s="35">
        <f>Q16/H16</f>
        <v>276.62080536912754</v>
      </c>
      <c r="S16" s="36">
        <f>P16/Q16</f>
        <v>9.62562929894581</v>
      </c>
      <c r="T16" s="34"/>
      <c r="U16" s="37"/>
      <c r="V16" s="34"/>
      <c r="W16" s="35"/>
      <c r="X16" s="38"/>
    </row>
    <row r="18" spans="10:14" ht="18">
      <c r="J18" s="25"/>
      <c r="L18" s="25"/>
      <c r="N18" s="25"/>
    </row>
    <row r="19" spans="9:14" ht="18">
      <c r="I19" s="25"/>
      <c r="J19" s="25"/>
      <c r="K19" s="25"/>
      <c r="N19" s="25"/>
    </row>
    <row r="20" spans="9:16" ht="18">
      <c r="I20" s="25"/>
      <c r="J20" s="18"/>
      <c r="L20" s="18"/>
      <c r="M20" s="25"/>
      <c r="N20" s="18"/>
      <c r="P20" s="18"/>
    </row>
    <row r="21" spans="9:16" ht="18">
      <c r="I21" s="25"/>
      <c r="M21" s="25"/>
      <c r="N21" s="25"/>
      <c r="P21" s="18"/>
    </row>
    <row r="22" spans="9:13" ht="18">
      <c r="I22" s="25"/>
      <c r="J22" s="25"/>
      <c r="L22" s="25"/>
      <c r="M22" s="25"/>
    </row>
    <row r="23" spans="9:12" ht="18">
      <c r="I23" s="25"/>
      <c r="J23" s="25"/>
      <c r="K23" s="25"/>
      <c r="L23" s="25"/>
    </row>
    <row r="24" spans="2:24" s="24" customFormat="1" ht="18">
      <c r="B24" s="19"/>
      <c r="C24" s="20"/>
      <c r="D24" s="21"/>
      <c r="E24" s="18"/>
      <c r="F24" s="18"/>
      <c r="G24" s="22"/>
      <c r="H24" s="22"/>
      <c r="I24" s="22"/>
      <c r="J24" s="23"/>
      <c r="L24" s="18"/>
      <c r="N24" s="23"/>
      <c r="P24" s="25"/>
      <c r="Q24" s="26"/>
      <c r="S24" s="27"/>
      <c r="T24" s="28"/>
      <c r="U24" s="18"/>
      <c r="V24" s="23"/>
      <c r="X24" s="27"/>
    </row>
    <row r="27" spans="2:24" s="24" customFormat="1" ht="18">
      <c r="B27" s="19"/>
      <c r="C27" s="20"/>
      <c r="D27" s="21"/>
      <c r="E27" s="18"/>
      <c r="F27" s="18"/>
      <c r="G27" s="22"/>
      <c r="H27" s="22"/>
      <c r="I27" s="22"/>
      <c r="J27" s="23"/>
      <c r="L27" s="23"/>
      <c r="N27" s="25"/>
      <c r="P27" s="25"/>
      <c r="Q27" s="26"/>
      <c r="S27" s="27"/>
      <c r="T27" s="28"/>
      <c r="U27" s="18"/>
      <c r="V27" s="23"/>
      <c r="X27" s="27"/>
    </row>
    <row r="28" spans="2:24" s="24" customFormat="1" ht="18">
      <c r="B28" s="19"/>
      <c r="C28" s="20"/>
      <c r="D28" s="21"/>
      <c r="E28" s="18"/>
      <c r="F28" s="18"/>
      <c r="G28" s="22"/>
      <c r="H28" s="22"/>
      <c r="J28" s="23"/>
      <c r="L28" s="23"/>
      <c r="N28" s="23"/>
      <c r="P28" s="25"/>
      <c r="Q28" s="26"/>
      <c r="S28" s="27"/>
      <c r="T28" s="28"/>
      <c r="U28" s="18"/>
      <c r="V28" s="23"/>
      <c r="X28" s="27"/>
    </row>
  </sheetData>
  <sheetProtection/>
  <mergeCells count="15">
    <mergeCell ref="I3:I4"/>
    <mergeCell ref="J3:K3"/>
    <mergeCell ref="L3:M3"/>
    <mergeCell ref="N3:O3"/>
    <mergeCell ref="P3:S3"/>
    <mergeCell ref="T3:U3"/>
    <mergeCell ref="V3:X3"/>
    <mergeCell ref="C16:F16"/>
    <mergeCell ref="B2:X2"/>
    <mergeCell ref="C3:C4"/>
    <mergeCell ref="D3:D4"/>
    <mergeCell ref="E3:E4"/>
    <mergeCell ref="F3:F4"/>
    <mergeCell ref="G3:G4"/>
    <mergeCell ref="H3:H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35</v>
      </c>
      <c r="I5" s="63">
        <v>4</v>
      </c>
      <c r="J5" s="72">
        <v>15141</v>
      </c>
      <c r="K5" s="73">
        <v>1200</v>
      </c>
      <c r="L5" s="74">
        <v>31027.5</v>
      </c>
      <c r="M5" s="73">
        <v>2469</v>
      </c>
      <c r="N5" s="74">
        <v>28592.5</v>
      </c>
      <c r="O5" s="75">
        <v>2335</v>
      </c>
      <c r="P5" s="76">
        <f aca="true" t="shared" si="0" ref="P5:P13">J5+L5+N5</f>
        <v>74761</v>
      </c>
      <c r="Q5" s="77">
        <f aca="true" t="shared" si="1" ref="Q5:Q13">K5+M5+O5</f>
        <v>6004</v>
      </c>
      <c r="R5" s="78">
        <f aca="true" t="shared" si="2" ref="R5:R14">Q5/H5</f>
        <v>171.54285714285714</v>
      </c>
      <c r="S5" s="79">
        <f aca="true" t="shared" si="3" ref="S5:S13">+P5/Q5</f>
        <v>12.451865423051299</v>
      </c>
      <c r="T5" s="87">
        <v>243279.5</v>
      </c>
      <c r="U5" s="85">
        <f>-(T5-P5)/T5</f>
        <v>-0.6926950277355881</v>
      </c>
      <c r="V5" s="88">
        <v>2026839.75</v>
      </c>
      <c r="W5" s="89">
        <v>166789</v>
      </c>
      <c r="X5" s="90">
        <f aca="true" t="shared" si="4" ref="X5:X13">V5/W5</f>
        <v>12.15211884476794</v>
      </c>
    </row>
    <row r="6" spans="2:24" s="31" customFormat="1" ht="23.25" customHeight="1">
      <c r="B6" s="70">
        <f aca="true" t="shared" si="5" ref="B6:B13">B5+1</f>
        <v>2</v>
      </c>
      <c r="C6" s="71" t="s">
        <v>59</v>
      </c>
      <c r="D6" s="65">
        <v>40613</v>
      </c>
      <c r="E6" s="66" t="s">
        <v>0</v>
      </c>
      <c r="F6" s="67" t="s">
        <v>60</v>
      </c>
      <c r="G6" s="68">
        <v>25</v>
      </c>
      <c r="H6" s="49">
        <v>24</v>
      </c>
      <c r="I6" s="63">
        <v>2</v>
      </c>
      <c r="J6" s="72">
        <v>6105.5</v>
      </c>
      <c r="K6" s="73">
        <v>871</v>
      </c>
      <c r="L6" s="74">
        <v>12932.5</v>
      </c>
      <c r="M6" s="73">
        <v>1669</v>
      </c>
      <c r="N6" s="74">
        <v>15707</v>
      </c>
      <c r="O6" s="75">
        <v>1951</v>
      </c>
      <c r="P6" s="76">
        <f t="shared" si="0"/>
        <v>34745</v>
      </c>
      <c r="Q6" s="77">
        <f t="shared" si="1"/>
        <v>4491</v>
      </c>
      <c r="R6" s="78">
        <f t="shared" si="2"/>
        <v>187.125</v>
      </c>
      <c r="S6" s="79">
        <f t="shared" si="3"/>
        <v>7.736584279670452</v>
      </c>
      <c r="T6" s="87">
        <v>46590</v>
      </c>
      <c r="U6" s="85">
        <f>-(T6-P6)/T6</f>
        <v>-0.25423910710452885</v>
      </c>
      <c r="V6" s="88">
        <v>110679</v>
      </c>
      <c r="W6" s="89">
        <v>14045</v>
      </c>
      <c r="X6" s="90">
        <f t="shared" si="4"/>
        <v>7.880313278746885</v>
      </c>
    </row>
    <row r="7" spans="2:24" s="31" customFormat="1" ht="23.25" customHeight="1">
      <c r="B7" s="70">
        <f t="shared" si="5"/>
        <v>3</v>
      </c>
      <c r="C7" s="71" t="s">
        <v>58</v>
      </c>
      <c r="D7" s="65">
        <v>40613</v>
      </c>
      <c r="E7" s="66" t="s">
        <v>0</v>
      </c>
      <c r="F7" s="67" t="s">
        <v>21</v>
      </c>
      <c r="G7" s="68">
        <v>22</v>
      </c>
      <c r="H7" s="49">
        <v>22</v>
      </c>
      <c r="I7" s="63">
        <v>2</v>
      </c>
      <c r="J7" s="72">
        <v>6722</v>
      </c>
      <c r="K7" s="73">
        <v>516</v>
      </c>
      <c r="L7" s="74">
        <v>11007</v>
      </c>
      <c r="M7" s="73">
        <v>807</v>
      </c>
      <c r="N7" s="74">
        <v>11877.5</v>
      </c>
      <c r="O7" s="75">
        <v>878</v>
      </c>
      <c r="P7" s="76">
        <f t="shared" si="0"/>
        <v>29606.5</v>
      </c>
      <c r="Q7" s="77">
        <f t="shared" si="1"/>
        <v>2201</v>
      </c>
      <c r="R7" s="78">
        <f t="shared" si="2"/>
        <v>100.04545454545455</v>
      </c>
      <c r="S7" s="79">
        <f t="shared" si="3"/>
        <v>13.451385733757384</v>
      </c>
      <c r="T7" s="87">
        <v>78663.5</v>
      </c>
      <c r="U7" s="85">
        <f>-(T7-P7)/T7</f>
        <v>-0.6236310359950931</v>
      </c>
      <c r="V7" s="88">
        <v>146359.5</v>
      </c>
      <c r="W7" s="89">
        <v>10928</v>
      </c>
      <c r="X7" s="90">
        <f t="shared" si="4"/>
        <v>13.393072840409957</v>
      </c>
    </row>
    <row r="8" spans="2:24" s="31" customFormat="1" ht="23.25" customHeight="1">
      <c r="B8" s="70">
        <f t="shared" si="5"/>
        <v>4</v>
      </c>
      <c r="C8" s="71" t="s">
        <v>61</v>
      </c>
      <c r="D8" s="65">
        <v>40620</v>
      </c>
      <c r="E8" s="66" t="s">
        <v>0</v>
      </c>
      <c r="F8" s="67" t="s">
        <v>62</v>
      </c>
      <c r="G8" s="68">
        <v>18</v>
      </c>
      <c r="H8" s="49">
        <v>18</v>
      </c>
      <c r="I8" s="63">
        <v>1</v>
      </c>
      <c r="J8" s="72">
        <v>4739.5</v>
      </c>
      <c r="K8" s="73">
        <v>623</v>
      </c>
      <c r="L8" s="74">
        <v>8877.5</v>
      </c>
      <c r="M8" s="73">
        <v>1174</v>
      </c>
      <c r="N8" s="74">
        <v>7534</v>
      </c>
      <c r="O8" s="75">
        <v>904</v>
      </c>
      <c r="P8" s="76">
        <f t="shared" si="0"/>
        <v>21151</v>
      </c>
      <c r="Q8" s="77">
        <f t="shared" si="1"/>
        <v>2701</v>
      </c>
      <c r="R8" s="78">
        <f t="shared" si="2"/>
        <v>150.05555555555554</v>
      </c>
      <c r="S8" s="79">
        <f t="shared" si="3"/>
        <v>7.830803406145872</v>
      </c>
      <c r="T8" s="87"/>
      <c r="U8" s="85"/>
      <c r="V8" s="88">
        <v>21151</v>
      </c>
      <c r="W8" s="89">
        <v>2701</v>
      </c>
      <c r="X8" s="90">
        <f t="shared" si="4"/>
        <v>7.830803406145872</v>
      </c>
    </row>
    <row r="9" spans="2:24" s="31" customFormat="1" ht="23.25" customHeight="1">
      <c r="B9" s="70">
        <f t="shared" si="5"/>
        <v>5</v>
      </c>
      <c r="C9" s="71" t="s">
        <v>46</v>
      </c>
      <c r="D9" s="65">
        <v>40585</v>
      </c>
      <c r="E9" s="66" t="s">
        <v>0</v>
      </c>
      <c r="F9" s="67" t="s">
        <v>47</v>
      </c>
      <c r="G9" s="68">
        <v>58</v>
      </c>
      <c r="H9" s="49">
        <v>38</v>
      </c>
      <c r="I9" s="63">
        <v>6</v>
      </c>
      <c r="J9" s="72">
        <v>2841</v>
      </c>
      <c r="K9" s="73">
        <v>411</v>
      </c>
      <c r="L9" s="74">
        <v>8086.5</v>
      </c>
      <c r="M9" s="73">
        <v>1119</v>
      </c>
      <c r="N9" s="74">
        <v>8366.5</v>
      </c>
      <c r="O9" s="75">
        <v>1127</v>
      </c>
      <c r="P9" s="76">
        <f t="shared" si="0"/>
        <v>19294</v>
      </c>
      <c r="Q9" s="77">
        <f t="shared" si="1"/>
        <v>2657</v>
      </c>
      <c r="R9" s="78">
        <f t="shared" si="2"/>
        <v>69.92105263157895</v>
      </c>
      <c r="S9" s="79">
        <f t="shared" si="3"/>
        <v>7.261573202860369</v>
      </c>
      <c r="T9" s="87">
        <v>38268.5</v>
      </c>
      <c r="U9" s="85">
        <f>-(T9-P9)/T9</f>
        <v>-0.49582554842755794</v>
      </c>
      <c r="V9" s="88">
        <v>773022.5</v>
      </c>
      <c r="W9" s="89">
        <v>94738</v>
      </c>
      <c r="X9" s="90">
        <f t="shared" si="4"/>
        <v>8.159582216217357</v>
      </c>
    </row>
    <row r="10" spans="2:24" s="31" customFormat="1" ht="23.25" customHeight="1">
      <c r="B10" s="70">
        <f t="shared" si="5"/>
        <v>6</v>
      </c>
      <c r="C10" s="86" t="s">
        <v>48</v>
      </c>
      <c r="D10" s="65">
        <v>40592</v>
      </c>
      <c r="E10" s="66" t="s">
        <v>0</v>
      </c>
      <c r="F10" s="67" t="s">
        <v>1</v>
      </c>
      <c r="G10" s="68">
        <v>26</v>
      </c>
      <c r="H10" s="49">
        <v>9</v>
      </c>
      <c r="I10" s="63">
        <v>5</v>
      </c>
      <c r="J10" s="72">
        <v>1374.5</v>
      </c>
      <c r="K10" s="73">
        <v>290</v>
      </c>
      <c r="L10" s="74">
        <v>2052.5</v>
      </c>
      <c r="M10" s="73">
        <v>492</v>
      </c>
      <c r="N10" s="74">
        <v>2088.5</v>
      </c>
      <c r="O10" s="75">
        <v>450</v>
      </c>
      <c r="P10" s="76">
        <f t="shared" si="0"/>
        <v>5515.5</v>
      </c>
      <c r="Q10" s="77">
        <f t="shared" si="1"/>
        <v>1232</v>
      </c>
      <c r="R10" s="78">
        <f t="shared" si="2"/>
        <v>136.88888888888889</v>
      </c>
      <c r="S10" s="79">
        <f t="shared" si="3"/>
        <v>4.476866883116883</v>
      </c>
      <c r="T10" s="87">
        <v>4491</v>
      </c>
      <c r="U10" s="85">
        <f>-(T10-P10)/T10</f>
        <v>0.22812291249164995</v>
      </c>
      <c r="V10" s="88">
        <v>406956.75</v>
      </c>
      <c r="W10" s="89">
        <v>36340</v>
      </c>
      <c r="X10" s="90">
        <f t="shared" si="4"/>
        <v>11.198589708310402</v>
      </c>
    </row>
    <row r="11" spans="2:24" s="31" customFormat="1" ht="23.25" customHeight="1">
      <c r="B11" s="70">
        <f t="shared" si="5"/>
        <v>7</v>
      </c>
      <c r="C11" s="71" t="s">
        <v>50</v>
      </c>
      <c r="D11" s="65">
        <v>40599</v>
      </c>
      <c r="E11" s="66" t="s">
        <v>0</v>
      </c>
      <c r="F11" s="67" t="s">
        <v>51</v>
      </c>
      <c r="G11" s="68">
        <v>60</v>
      </c>
      <c r="H11" s="49">
        <v>10</v>
      </c>
      <c r="I11" s="63">
        <v>4</v>
      </c>
      <c r="J11" s="72">
        <v>559</v>
      </c>
      <c r="K11" s="73">
        <v>102</v>
      </c>
      <c r="L11" s="74">
        <v>1674.5</v>
      </c>
      <c r="M11" s="73">
        <v>289</v>
      </c>
      <c r="N11" s="74">
        <v>1842</v>
      </c>
      <c r="O11" s="75">
        <v>305</v>
      </c>
      <c r="P11" s="76">
        <f t="shared" si="0"/>
        <v>4075.5</v>
      </c>
      <c r="Q11" s="77">
        <f t="shared" si="1"/>
        <v>696</v>
      </c>
      <c r="R11" s="78">
        <f t="shared" si="2"/>
        <v>69.6</v>
      </c>
      <c r="S11" s="79">
        <f t="shared" si="3"/>
        <v>5.855603448275862</v>
      </c>
      <c r="T11" s="87">
        <v>25608</v>
      </c>
      <c r="U11" s="85">
        <f>-(T11-P11)/T11</f>
        <v>-0.8408505154639175</v>
      </c>
      <c r="V11" s="88">
        <v>570773.5</v>
      </c>
      <c r="W11" s="89">
        <v>51393</v>
      </c>
      <c r="X11" s="90">
        <f t="shared" si="4"/>
        <v>11.106055299359834</v>
      </c>
    </row>
    <row r="12" spans="2:24" s="31" customFormat="1" ht="23.25" customHeight="1">
      <c r="B12" s="70">
        <f t="shared" si="5"/>
        <v>8</v>
      </c>
      <c r="C12" s="64" t="s">
        <v>32</v>
      </c>
      <c r="D12" s="65">
        <v>40515</v>
      </c>
      <c r="E12" s="66" t="s">
        <v>0</v>
      </c>
      <c r="F12" s="67" t="s">
        <v>33</v>
      </c>
      <c r="G12" s="68">
        <v>62</v>
      </c>
      <c r="H12" s="49">
        <v>8</v>
      </c>
      <c r="I12" s="63">
        <v>16</v>
      </c>
      <c r="J12" s="72">
        <v>229</v>
      </c>
      <c r="K12" s="73">
        <v>45</v>
      </c>
      <c r="L12" s="74">
        <v>937</v>
      </c>
      <c r="M12" s="73">
        <v>136</v>
      </c>
      <c r="N12" s="74">
        <v>1116.5</v>
      </c>
      <c r="O12" s="75">
        <v>160</v>
      </c>
      <c r="P12" s="76">
        <f t="shared" si="0"/>
        <v>2282.5</v>
      </c>
      <c r="Q12" s="77">
        <f t="shared" si="1"/>
        <v>341</v>
      </c>
      <c r="R12" s="78">
        <f t="shared" si="2"/>
        <v>42.625</v>
      </c>
      <c r="S12" s="79">
        <f t="shared" si="3"/>
        <v>6.693548387096774</v>
      </c>
      <c r="T12" s="87">
        <v>520.5</v>
      </c>
      <c r="U12" s="85">
        <f>-(T12-P12)/T12</f>
        <v>3.3852065321805958</v>
      </c>
      <c r="V12" s="88">
        <v>1006230</v>
      </c>
      <c r="W12" s="89">
        <v>122689</v>
      </c>
      <c r="X12" s="90">
        <f t="shared" si="4"/>
        <v>8.201468754330055</v>
      </c>
    </row>
    <row r="13" spans="2:24" s="31" customFormat="1" ht="23.25" customHeight="1">
      <c r="B13" s="70">
        <f t="shared" si="5"/>
        <v>9</v>
      </c>
      <c r="C13" s="71" t="s">
        <v>37</v>
      </c>
      <c r="D13" s="65">
        <v>40522</v>
      </c>
      <c r="E13" s="66" t="s">
        <v>0</v>
      </c>
      <c r="F13" s="67" t="s">
        <v>1</v>
      </c>
      <c r="G13" s="68">
        <v>127</v>
      </c>
      <c r="H13" s="49">
        <v>2</v>
      </c>
      <c r="I13" s="63">
        <v>15</v>
      </c>
      <c r="J13" s="72">
        <v>66</v>
      </c>
      <c r="K13" s="73">
        <v>10</v>
      </c>
      <c r="L13" s="74">
        <v>243</v>
      </c>
      <c r="M13" s="73">
        <v>43</v>
      </c>
      <c r="N13" s="74">
        <v>180</v>
      </c>
      <c r="O13" s="75">
        <v>30</v>
      </c>
      <c r="P13" s="76">
        <f t="shared" si="0"/>
        <v>489</v>
      </c>
      <c r="Q13" s="77">
        <f t="shared" si="1"/>
        <v>83</v>
      </c>
      <c r="R13" s="78">
        <f t="shared" si="2"/>
        <v>41.5</v>
      </c>
      <c r="S13" s="79">
        <f t="shared" si="3"/>
        <v>5.891566265060241</v>
      </c>
      <c r="T13" s="87">
        <v>1163</v>
      </c>
      <c r="U13" s="85">
        <f>-(T13-P13)/T13</f>
        <v>-0.5795356835769562</v>
      </c>
      <c r="V13" s="88">
        <v>2454780</v>
      </c>
      <c r="W13" s="89">
        <v>233465</v>
      </c>
      <c r="X13" s="90">
        <f t="shared" si="4"/>
        <v>10.514552502516437</v>
      </c>
    </row>
    <row r="14" spans="2:24" s="39" customFormat="1" ht="17.25" customHeight="1" thickBot="1">
      <c r="B14" s="70"/>
      <c r="C14" s="189" t="s">
        <v>20</v>
      </c>
      <c r="D14" s="190"/>
      <c r="E14" s="191"/>
      <c r="F14" s="192"/>
      <c r="G14" s="32"/>
      <c r="H14" s="32">
        <f>SUM(H5:H13)</f>
        <v>166</v>
      </c>
      <c r="I14" s="33"/>
      <c r="J14" s="34"/>
      <c r="K14" s="35"/>
      <c r="L14" s="34"/>
      <c r="M14" s="35"/>
      <c r="N14" s="34"/>
      <c r="O14" s="35"/>
      <c r="P14" s="34">
        <f>SUM(P5:P13)</f>
        <v>191920</v>
      </c>
      <c r="Q14" s="32">
        <f>SUM(Q5:Q13)</f>
        <v>20406</v>
      </c>
      <c r="R14" s="35">
        <f t="shared" si="2"/>
        <v>122.92771084337349</v>
      </c>
      <c r="S14" s="36">
        <f>P14/Q14</f>
        <v>9.405076938155444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J3:K3"/>
    <mergeCell ref="L3:M3"/>
    <mergeCell ref="N3:O3"/>
    <mergeCell ref="P3:S3"/>
    <mergeCell ref="T3:U3"/>
    <mergeCell ref="V3:X3"/>
    <mergeCell ref="C14:F14"/>
    <mergeCell ref="B2:X2"/>
    <mergeCell ref="C3:C4"/>
    <mergeCell ref="D3:D4"/>
    <mergeCell ref="E3:E4"/>
    <mergeCell ref="F3:F4"/>
    <mergeCell ref="G3:G4"/>
    <mergeCell ref="H3:H4"/>
    <mergeCell ref="I3:I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58</v>
      </c>
      <c r="I5" s="63">
        <v>3</v>
      </c>
      <c r="J5" s="72">
        <v>66918.5</v>
      </c>
      <c r="K5" s="73">
        <v>5245</v>
      </c>
      <c r="L5" s="74">
        <v>99635</v>
      </c>
      <c r="M5" s="73">
        <v>7801</v>
      </c>
      <c r="N5" s="74">
        <v>76726</v>
      </c>
      <c r="O5" s="75">
        <v>6113</v>
      </c>
      <c r="P5" s="76">
        <f aca="true" t="shared" si="0" ref="P5:P14">J5+L5+N5</f>
        <v>243279.5</v>
      </c>
      <c r="Q5" s="77">
        <f aca="true" t="shared" si="1" ref="Q5:Q14">K5+M5+O5</f>
        <v>19159</v>
      </c>
      <c r="R5" s="78">
        <f aca="true" t="shared" si="2" ref="R5:R14">Q5/H5</f>
        <v>330.32758620689657</v>
      </c>
      <c r="S5" s="79">
        <f aca="true" t="shared" si="3" ref="S5:S14">+P5/Q5</f>
        <v>12.697922647319798</v>
      </c>
      <c r="T5" s="87">
        <v>448366.5</v>
      </c>
      <c r="U5" s="85">
        <f>-(T5-P5)/T5</f>
        <v>-0.4574092845919577</v>
      </c>
      <c r="V5" s="88">
        <v>1839602.3</v>
      </c>
      <c r="W5" s="89">
        <v>150594</v>
      </c>
      <c r="X5" s="90">
        <f aca="true" t="shared" si="4" ref="X5:X14">V5/W5</f>
        <v>12.215641393415408</v>
      </c>
    </row>
    <row r="6" spans="2:24" s="31" customFormat="1" ht="23.25" customHeight="1">
      <c r="B6" s="70">
        <f aca="true" t="shared" si="5" ref="B6:B14">B5+1</f>
        <v>2</v>
      </c>
      <c r="C6" s="71" t="s">
        <v>58</v>
      </c>
      <c r="D6" s="65">
        <v>40613</v>
      </c>
      <c r="E6" s="66" t="s">
        <v>0</v>
      </c>
      <c r="F6" s="67" t="s">
        <v>21</v>
      </c>
      <c r="G6" s="68">
        <v>22</v>
      </c>
      <c r="H6" s="49">
        <v>22</v>
      </c>
      <c r="I6" s="63">
        <v>1</v>
      </c>
      <c r="J6" s="72">
        <v>21910.5</v>
      </c>
      <c r="K6" s="73">
        <v>1548</v>
      </c>
      <c r="L6" s="74">
        <v>30198</v>
      </c>
      <c r="M6" s="73">
        <v>2391</v>
      </c>
      <c r="N6" s="74">
        <v>26555</v>
      </c>
      <c r="O6" s="75">
        <v>1888</v>
      </c>
      <c r="P6" s="76">
        <f t="shared" si="0"/>
        <v>78663.5</v>
      </c>
      <c r="Q6" s="77">
        <f t="shared" si="1"/>
        <v>5827</v>
      </c>
      <c r="R6" s="78">
        <f t="shared" si="2"/>
        <v>264.8636363636364</v>
      </c>
      <c r="S6" s="79">
        <f t="shared" si="3"/>
        <v>13.499828385103827</v>
      </c>
      <c r="T6" s="87"/>
      <c r="U6" s="85"/>
      <c r="V6" s="88">
        <v>78663.5</v>
      </c>
      <c r="W6" s="89">
        <v>5827</v>
      </c>
      <c r="X6" s="90">
        <f t="shared" si="4"/>
        <v>13.499828385103827</v>
      </c>
    </row>
    <row r="7" spans="2:24" s="31" customFormat="1" ht="23.25" customHeight="1">
      <c r="B7" s="70">
        <f t="shared" si="5"/>
        <v>3</v>
      </c>
      <c r="C7" s="71" t="s">
        <v>59</v>
      </c>
      <c r="D7" s="65">
        <v>40613</v>
      </c>
      <c r="E7" s="66" t="s">
        <v>0</v>
      </c>
      <c r="F7" s="67" t="s">
        <v>60</v>
      </c>
      <c r="G7" s="68">
        <v>25</v>
      </c>
      <c r="H7" s="49">
        <v>25</v>
      </c>
      <c r="I7" s="63">
        <v>1</v>
      </c>
      <c r="J7" s="72">
        <v>9500.5</v>
      </c>
      <c r="K7" s="73">
        <v>1149</v>
      </c>
      <c r="L7" s="74">
        <v>16444</v>
      </c>
      <c r="M7" s="73">
        <v>1951</v>
      </c>
      <c r="N7" s="74">
        <v>20645.5</v>
      </c>
      <c r="O7" s="75">
        <v>2412</v>
      </c>
      <c r="P7" s="76">
        <f t="shared" si="0"/>
        <v>46590</v>
      </c>
      <c r="Q7" s="77">
        <f t="shared" si="1"/>
        <v>5512</v>
      </c>
      <c r="R7" s="78">
        <f t="shared" si="2"/>
        <v>220.48</v>
      </c>
      <c r="S7" s="79">
        <f t="shared" si="3"/>
        <v>8.452467343976778</v>
      </c>
      <c r="T7" s="87"/>
      <c r="U7" s="85"/>
      <c r="V7" s="88">
        <v>46590</v>
      </c>
      <c r="W7" s="89">
        <v>5512</v>
      </c>
      <c r="X7" s="90">
        <f t="shared" si="4"/>
        <v>8.452467343976778</v>
      </c>
    </row>
    <row r="8" spans="2:24" s="31" customFormat="1" ht="23.25" customHeight="1">
      <c r="B8" s="70">
        <f t="shared" si="5"/>
        <v>4</v>
      </c>
      <c r="C8" s="71" t="s">
        <v>46</v>
      </c>
      <c r="D8" s="65">
        <v>40585</v>
      </c>
      <c r="E8" s="66" t="s">
        <v>0</v>
      </c>
      <c r="F8" s="67" t="s">
        <v>47</v>
      </c>
      <c r="G8" s="68">
        <v>58</v>
      </c>
      <c r="H8" s="49">
        <v>43</v>
      </c>
      <c r="I8" s="63">
        <v>5</v>
      </c>
      <c r="J8" s="72">
        <v>8604</v>
      </c>
      <c r="K8" s="73">
        <v>1208</v>
      </c>
      <c r="L8" s="74">
        <v>14952.5</v>
      </c>
      <c r="M8" s="73">
        <v>2105</v>
      </c>
      <c r="N8" s="74">
        <v>14712</v>
      </c>
      <c r="O8" s="75">
        <v>2069</v>
      </c>
      <c r="P8" s="76">
        <f t="shared" si="0"/>
        <v>38268.5</v>
      </c>
      <c r="Q8" s="77">
        <f t="shared" si="1"/>
        <v>5382</v>
      </c>
      <c r="R8" s="78">
        <f t="shared" si="2"/>
        <v>125.16279069767442</v>
      </c>
      <c r="S8" s="79">
        <f t="shared" si="3"/>
        <v>7.110460795243404</v>
      </c>
      <c r="T8" s="87">
        <v>70766</v>
      </c>
      <c r="U8" s="85">
        <f aca="true" t="shared" si="6" ref="U8:U14">-(T8-P8)/T8</f>
        <v>-0.45922476895684367</v>
      </c>
      <c r="V8" s="88">
        <v>727807.25</v>
      </c>
      <c r="W8" s="89">
        <v>87882</v>
      </c>
      <c r="X8" s="90">
        <f t="shared" si="4"/>
        <v>8.281641860676817</v>
      </c>
    </row>
    <row r="9" spans="2:24" s="31" customFormat="1" ht="23.25" customHeight="1">
      <c r="B9" s="70">
        <f t="shared" si="5"/>
        <v>5</v>
      </c>
      <c r="C9" s="71" t="s">
        <v>50</v>
      </c>
      <c r="D9" s="65">
        <v>40599</v>
      </c>
      <c r="E9" s="66" t="s">
        <v>0</v>
      </c>
      <c r="F9" s="67" t="s">
        <v>51</v>
      </c>
      <c r="G9" s="68">
        <v>60</v>
      </c>
      <c r="H9" s="49">
        <v>38</v>
      </c>
      <c r="I9" s="63">
        <v>3</v>
      </c>
      <c r="J9" s="72">
        <v>6123</v>
      </c>
      <c r="K9" s="73">
        <v>585</v>
      </c>
      <c r="L9" s="74">
        <v>10515</v>
      </c>
      <c r="M9" s="73">
        <v>997</v>
      </c>
      <c r="N9" s="74">
        <v>8970</v>
      </c>
      <c r="O9" s="75">
        <v>892</v>
      </c>
      <c r="P9" s="76">
        <f t="shared" si="0"/>
        <v>25608</v>
      </c>
      <c r="Q9" s="77">
        <f t="shared" si="1"/>
        <v>2474</v>
      </c>
      <c r="R9" s="78">
        <f t="shared" si="2"/>
        <v>65.10526315789474</v>
      </c>
      <c r="S9" s="79">
        <f t="shared" si="3"/>
        <v>10.350848827809216</v>
      </c>
      <c r="T9" s="87">
        <v>143658.5</v>
      </c>
      <c r="U9" s="85">
        <f t="shared" si="6"/>
        <v>-0.8217439274390308</v>
      </c>
      <c r="V9" s="88">
        <v>556229.75</v>
      </c>
      <c r="W9" s="89">
        <v>49501</v>
      </c>
      <c r="X9" s="90">
        <f t="shared" si="4"/>
        <v>11.236737641663805</v>
      </c>
    </row>
    <row r="10" spans="2:24" s="31" customFormat="1" ht="23.25" customHeight="1">
      <c r="B10" s="70">
        <f t="shared" si="5"/>
        <v>6</v>
      </c>
      <c r="C10" s="86" t="s">
        <v>48</v>
      </c>
      <c r="D10" s="65">
        <v>40592</v>
      </c>
      <c r="E10" s="66" t="s">
        <v>0</v>
      </c>
      <c r="F10" s="67" t="s">
        <v>1</v>
      </c>
      <c r="G10" s="68">
        <v>26</v>
      </c>
      <c r="H10" s="49">
        <v>12</v>
      </c>
      <c r="I10" s="63">
        <v>4</v>
      </c>
      <c r="J10" s="72">
        <v>687</v>
      </c>
      <c r="K10" s="73">
        <v>132</v>
      </c>
      <c r="L10" s="74">
        <v>2035</v>
      </c>
      <c r="M10" s="73">
        <v>367</v>
      </c>
      <c r="N10" s="74">
        <v>1769</v>
      </c>
      <c r="O10" s="75">
        <v>321</v>
      </c>
      <c r="P10" s="76">
        <f t="shared" si="0"/>
        <v>4491</v>
      </c>
      <c r="Q10" s="77">
        <f t="shared" si="1"/>
        <v>820</v>
      </c>
      <c r="R10" s="78">
        <f t="shared" si="2"/>
        <v>68.33333333333333</v>
      </c>
      <c r="S10" s="79">
        <f t="shared" si="3"/>
        <v>5.476829268292683</v>
      </c>
      <c r="T10" s="87">
        <v>25406</v>
      </c>
      <c r="U10" s="85">
        <f t="shared" si="6"/>
        <v>-0.8232307328977407</v>
      </c>
      <c r="V10" s="88">
        <v>398323.25</v>
      </c>
      <c r="W10" s="89">
        <v>34508</v>
      </c>
      <c r="X10" s="90">
        <f t="shared" si="4"/>
        <v>11.542924829025154</v>
      </c>
    </row>
    <row r="11" spans="2:24" s="31" customFormat="1" ht="23.25" customHeight="1">
      <c r="B11" s="70">
        <f t="shared" si="5"/>
        <v>7</v>
      </c>
      <c r="C11" s="86" t="s">
        <v>55</v>
      </c>
      <c r="D11" s="65">
        <v>40606</v>
      </c>
      <c r="E11" s="66" t="s">
        <v>0</v>
      </c>
      <c r="F11" s="67" t="s">
        <v>54</v>
      </c>
      <c r="G11" s="68">
        <v>6</v>
      </c>
      <c r="H11" s="49">
        <v>4</v>
      </c>
      <c r="I11" s="63">
        <v>2</v>
      </c>
      <c r="J11" s="72">
        <v>735.5</v>
      </c>
      <c r="K11" s="73">
        <v>51</v>
      </c>
      <c r="L11" s="74">
        <v>1354</v>
      </c>
      <c r="M11" s="73">
        <v>86</v>
      </c>
      <c r="N11" s="74">
        <v>1095</v>
      </c>
      <c r="O11" s="75">
        <v>71</v>
      </c>
      <c r="P11" s="76">
        <f t="shared" si="0"/>
        <v>3184.5</v>
      </c>
      <c r="Q11" s="77">
        <f t="shared" si="1"/>
        <v>208</v>
      </c>
      <c r="R11" s="78">
        <f t="shared" si="2"/>
        <v>52</v>
      </c>
      <c r="S11" s="79">
        <f t="shared" si="3"/>
        <v>15.310096153846153</v>
      </c>
      <c r="T11" s="87">
        <v>14615</v>
      </c>
      <c r="U11" s="85">
        <f t="shared" si="6"/>
        <v>-0.7821074238795758</v>
      </c>
      <c r="V11" s="88">
        <v>26694</v>
      </c>
      <c r="W11" s="89">
        <v>1850</v>
      </c>
      <c r="X11" s="90">
        <f t="shared" si="4"/>
        <v>14.42918918918919</v>
      </c>
    </row>
    <row r="12" spans="2:24" s="31" customFormat="1" ht="23.25" customHeight="1">
      <c r="B12" s="70">
        <f t="shared" si="5"/>
        <v>8</v>
      </c>
      <c r="C12" s="71" t="s">
        <v>37</v>
      </c>
      <c r="D12" s="65">
        <v>40522</v>
      </c>
      <c r="E12" s="66" t="s">
        <v>0</v>
      </c>
      <c r="F12" s="67" t="s">
        <v>1</v>
      </c>
      <c r="G12" s="68">
        <v>127</v>
      </c>
      <c r="H12" s="49">
        <v>2</v>
      </c>
      <c r="I12" s="63">
        <v>14</v>
      </c>
      <c r="J12" s="72">
        <v>223</v>
      </c>
      <c r="K12" s="73">
        <v>50</v>
      </c>
      <c r="L12" s="74">
        <v>475</v>
      </c>
      <c r="M12" s="73">
        <v>109</v>
      </c>
      <c r="N12" s="74">
        <v>465</v>
      </c>
      <c r="O12" s="75">
        <v>108</v>
      </c>
      <c r="P12" s="76">
        <f t="shared" si="0"/>
        <v>1163</v>
      </c>
      <c r="Q12" s="77">
        <f t="shared" si="1"/>
        <v>267</v>
      </c>
      <c r="R12" s="78">
        <f t="shared" si="2"/>
        <v>133.5</v>
      </c>
      <c r="S12" s="79">
        <f t="shared" si="3"/>
        <v>4.355805243445693</v>
      </c>
      <c r="T12" s="87">
        <v>2197</v>
      </c>
      <c r="U12" s="85">
        <f t="shared" si="6"/>
        <v>-0.4706417842512517</v>
      </c>
      <c r="V12" s="88">
        <v>2453378</v>
      </c>
      <c r="W12" s="89">
        <v>233168</v>
      </c>
      <c r="X12" s="90">
        <f t="shared" si="4"/>
        <v>10.521932683730187</v>
      </c>
    </row>
    <row r="13" spans="2:24" s="31" customFormat="1" ht="23.25" customHeight="1">
      <c r="B13" s="70">
        <f t="shared" si="5"/>
        <v>9</v>
      </c>
      <c r="C13" s="64" t="s">
        <v>32</v>
      </c>
      <c r="D13" s="65">
        <v>40515</v>
      </c>
      <c r="E13" s="66" t="s">
        <v>0</v>
      </c>
      <c r="F13" s="67" t="s">
        <v>33</v>
      </c>
      <c r="G13" s="68">
        <v>62</v>
      </c>
      <c r="H13" s="49">
        <v>7</v>
      </c>
      <c r="I13" s="63">
        <v>15</v>
      </c>
      <c r="J13" s="72">
        <v>45</v>
      </c>
      <c r="K13" s="73">
        <v>15</v>
      </c>
      <c r="L13" s="74">
        <v>170</v>
      </c>
      <c r="M13" s="73">
        <v>28</v>
      </c>
      <c r="N13" s="74">
        <v>305.5</v>
      </c>
      <c r="O13" s="75">
        <v>54</v>
      </c>
      <c r="P13" s="76">
        <f t="shared" si="0"/>
        <v>520.5</v>
      </c>
      <c r="Q13" s="77">
        <f t="shared" si="1"/>
        <v>97</v>
      </c>
      <c r="R13" s="78">
        <f t="shared" si="2"/>
        <v>13.857142857142858</v>
      </c>
      <c r="S13" s="79">
        <f t="shared" si="3"/>
        <v>5.365979381443299</v>
      </c>
      <c r="T13" s="87">
        <v>1534</v>
      </c>
      <c r="U13" s="85">
        <f t="shared" si="6"/>
        <v>-0.6606910039113429</v>
      </c>
      <c r="V13" s="88">
        <v>1002072.5</v>
      </c>
      <c r="W13" s="89">
        <v>121977</v>
      </c>
      <c r="X13" s="90">
        <f t="shared" si="4"/>
        <v>8.215257794502243</v>
      </c>
    </row>
    <row r="14" spans="2:24" s="31" customFormat="1" ht="23.25" customHeight="1">
      <c r="B14" s="70">
        <f t="shared" si="5"/>
        <v>10</v>
      </c>
      <c r="C14" s="86" t="s">
        <v>53</v>
      </c>
      <c r="D14" s="65">
        <v>40606</v>
      </c>
      <c r="E14" s="66" t="s">
        <v>0</v>
      </c>
      <c r="F14" s="67" t="s">
        <v>52</v>
      </c>
      <c r="G14" s="68">
        <v>3</v>
      </c>
      <c r="H14" s="49">
        <v>3</v>
      </c>
      <c r="I14" s="63">
        <v>2</v>
      </c>
      <c r="J14" s="72">
        <v>8</v>
      </c>
      <c r="K14" s="73">
        <v>1</v>
      </c>
      <c r="L14" s="74">
        <v>136</v>
      </c>
      <c r="M14" s="73">
        <v>16</v>
      </c>
      <c r="N14" s="74">
        <v>270</v>
      </c>
      <c r="O14" s="75">
        <v>29</v>
      </c>
      <c r="P14" s="76">
        <f t="shared" si="0"/>
        <v>414</v>
      </c>
      <c r="Q14" s="77">
        <f t="shared" si="1"/>
        <v>46</v>
      </c>
      <c r="R14" s="78">
        <f t="shared" si="2"/>
        <v>15.333333333333334</v>
      </c>
      <c r="S14" s="79">
        <f t="shared" si="3"/>
        <v>9</v>
      </c>
      <c r="T14" s="87">
        <v>2538</v>
      </c>
      <c r="U14" s="85">
        <f t="shared" si="6"/>
        <v>-0.8368794326241135</v>
      </c>
      <c r="V14" s="88">
        <v>4358</v>
      </c>
      <c r="W14" s="89">
        <v>470</v>
      </c>
      <c r="X14" s="90">
        <f t="shared" si="4"/>
        <v>9.272340425531915</v>
      </c>
    </row>
    <row r="15" spans="2:24" s="39" customFormat="1" ht="17.25" customHeight="1" thickBot="1">
      <c r="B15" s="70"/>
      <c r="C15" s="189" t="s">
        <v>20</v>
      </c>
      <c r="D15" s="190"/>
      <c r="E15" s="191"/>
      <c r="F15" s="192"/>
      <c r="G15" s="32"/>
      <c r="H15" s="32">
        <f>SUM(H5:H14)</f>
        <v>214</v>
      </c>
      <c r="I15" s="33"/>
      <c r="J15" s="34"/>
      <c r="K15" s="35"/>
      <c r="L15" s="34"/>
      <c r="M15" s="35"/>
      <c r="N15" s="34"/>
      <c r="O15" s="35"/>
      <c r="P15" s="34">
        <f>SUM(P5:P14)</f>
        <v>442182.5</v>
      </c>
      <c r="Q15" s="32">
        <f>SUM(Q5:Q14)</f>
        <v>39792</v>
      </c>
      <c r="R15" s="35">
        <f>Q15/H15</f>
        <v>185.94392523364485</v>
      </c>
      <c r="S15" s="36">
        <f>P15/Q15</f>
        <v>11.112346702854845</v>
      </c>
      <c r="T15" s="34"/>
      <c r="U15" s="37"/>
      <c r="V15" s="34"/>
      <c r="W15" s="35"/>
      <c r="X15" s="38"/>
    </row>
    <row r="17" spans="10:14" ht="18">
      <c r="J17" s="25"/>
      <c r="L17" s="25"/>
      <c r="N17" s="25"/>
    </row>
    <row r="18" spans="9:14" ht="18">
      <c r="I18" s="25"/>
      <c r="J18" s="25"/>
      <c r="K18" s="25"/>
      <c r="N18" s="25"/>
    </row>
    <row r="19" spans="9:16" ht="18">
      <c r="I19" s="25"/>
      <c r="J19" s="18"/>
      <c r="L19" s="18"/>
      <c r="M19" s="25"/>
      <c r="N19" s="18"/>
      <c r="P19" s="18"/>
    </row>
    <row r="20" spans="9:16" ht="18">
      <c r="I20" s="25"/>
      <c r="M20" s="25"/>
      <c r="N20" s="25"/>
      <c r="P20" s="18"/>
    </row>
    <row r="21" spans="9:13" ht="18">
      <c r="I21" s="25"/>
      <c r="J21" s="25"/>
      <c r="L21" s="25"/>
      <c r="M21" s="25"/>
    </row>
    <row r="22" spans="9:12" ht="18">
      <c r="I22" s="25"/>
      <c r="J22" s="25"/>
      <c r="K22" s="25"/>
      <c r="L22" s="25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18"/>
      <c r="N23" s="23"/>
      <c r="P23" s="25"/>
      <c r="Q23" s="26"/>
      <c r="S23" s="27"/>
      <c r="T23" s="28"/>
      <c r="U23" s="18"/>
      <c r="V23" s="23"/>
      <c r="X23" s="27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23"/>
      <c r="N26" s="25"/>
      <c r="P26" s="25"/>
      <c r="Q26" s="26"/>
      <c r="S26" s="27"/>
      <c r="T26" s="28"/>
      <c r="U26" s="18"/>
      <c r="V26" s="23"/>
      <c r="X26" s="27"/>
    </row>
    <row r="27" spans="2:24" s="24" customFormat="1" ht="18">
      <c r="B27" s="19"/>
      <c r="C27" s="20"/>
      <c r="D27" s="21"/>
      <c r="E27" s="18"/>
      <c r="F27" s="18"/>
      <c r="G27" s="22"/>
      <c r="H27" s="22"/>
      <c r="J27" s="23"/>
      <c r="L27" s="23"/>
      <c r="N27" s="23"/>
      <c r="P27" s="25"/>
      <c r="Q27" s="26"/>
      <c r="S27" s="27"/>
      <c r="T27" s="28"/>
      <c r="U27" s="18"/>
      <c r="V27" s="23"/>
      <c r="X27" s="27"/>
    </row>
  </sheetData>
  <sheetProtection/>
  <mergeCells count="15">
    <mergeCell ref="L3:M3"/>
    <mergeCell ref="N3:O3"/>
    <mergeCell ref="P3:S3"/>
    <mergeCell ref="T3:U3"/>
    <mergeCell ref="V3:X3"/>
    <mergeCell ref="C15:F15"/>
    <mergeCell ref="B2:X2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59</v>
      </c>
      <c r="I5" s="63">
        <v>2</v>
      </c>
      <c r="J5" s="72">
        <v>112515.5</v>
      </c>
      <c r="K5" s="73">
        <v>8940</v>
      </c>
      <c r="L5" s="74">
        <v>173045</v>
      </c>
      <c r="M5" s="73">
        <v>13556</v>
      </c>
      <c r="N5" s="74">
        <v>162806</v>
      </c>
      <c r="O5" s="75">
        <v>12403</v>
      </c>
      <c r="P5" s="76">
        <f aca="true" t="shared" si="0" ref="P5:P17">J5+L5+N5</f>
        <v>448366.5</v>
      </c>
      <c r="Q5" s="77">
        <f aca="true" t="shared" si="1" ref="Q5:Q17">K5+M5+O5</f>
        <v>34899</v>
      </c>
      <c r="R5" s="78">
        <f aca="true" t="shared" si="2" ref="R5:R18">Q5/H5</f>
        <v>591.5084745762712</v>
      </c>
      <c r="S5" s="79">
        <f aca="true" t="shared" si="3" ref="S5:S17">+P5/Q5</f>
        <v>12.847545774950571</v>
      </c>
      <c r="T5" s="87">
        <v>630435</v>
      </c>
      <c r="U5" s="85">
        <f>-(T5-P5)/T5</f>
        <v>-0.2887982107592377</v>
      </c>
      <c r="V5" s="88">
        <v>1397994.05</v>
      </c>
      <c r="W5" s="89">
        <v>112293</v>
      </c>
      <c r="X5" s="90">
        <f aca="true" t="shared" si="4" ref="X5:X17">V5/W5</f>
        <v>12.449520896226836</v>
      </c>
    </row>
    <row r="6" spans="2:24" s="31" customFormat="1" ht="23.25" customHeight="1">
      <c r="B6" s="70">
        <f aca="true" t="shared" si="5" ref="B6:B17">B5+1</f>
        <v>2</v>
      </c>
      <c r="C6" s="71" t="s">
        <v>50</v>
      </c>
      <c r="D6" s="65">
        <v>40599</v>
      </c>
      <c r="E6" s="66" t="s">
        <v>0</v>
      </c>
      <c r="F6" s="67" t="s">
        <v>51</v>
      </c>
      <c r="G6" s="68">
        <v>60</v>
      </c>
      <c r="H6" s="49">
        <v>60</v>
      </c>
      <c r="I6" s="63">
        <v>2</v>
      </c>
      <c r="J6" s="72">
        <v>30190</v>
      </c>
      <c r="K6" s="73">
        <v>2641</v>
      </c>
      <c r="L6" s="74">
        <v>55877.5</v>
      </c>
      <c r="M6" s="73">
        <v>4693</v>
      </c>
      <c r="N6" s="74">
        <v>57591</v>
      </c>
      <c r="O6" s="75">
        <v>4834</v>
      </c>
      <c r="P6" s="76">
        <f t="shared" si="0"/>
        <v>143658.5</v>
      </c>
      <c r="Q6" s="77">
        <f t="shared" si="1"/>
        <v>12168</v>
      </c>
      <c r="R6" s="78">
        <f t="shared" si="2"/>
        <v>202.8</v>
      </c>
      <c r="S6" s="79">
        <f t="shared" si="3"/>
        <v>11.806254109138724</v>
      </c>
      <c r="T6" s="87">
        <v>246529.5</v>
      </c>
      <c r="U6" s="85">
        <f>-(T6-P6)/T6</f>
        <v>-0.4172766342364707</v>
      </c>
      <c r="V6" s="88">
        <v>468610.5</v>
      </c>
      <c r="W6" s="89">
        <v>40750</v>
      </c>
      <c r="X6" s="90">
        <f t="shared" si="4"/>
        <v>11.49964417177914</v>
      </c>
    </row>
    <row r="7" spans="2:24" s="31" customFormat="1" ht="23.25" customHeight="1">
      <c r="B7" s="70">
        <f t="shared" si="5"/>
        <v>3</v>
      </c>
      <c r="C7" s="71" t="s">
        <v>46</v>
      </c>
      <c r="D7" s="65">
        <v>40585</v>
      </c>
      <c r="E7" s="66" t="s">
        <v>0</v>
      </c>
      <c r="F7" s="67" t="s">
        <v>47</v>
      </c>
      <c r="G7" s="68">
        <v>58</v>
      </c>
      <c r="H7" s="49">
        <v>58</v>
      </c>
      <c r="I7" s="63">
        <v>4</v>
      </c>
      <c r="J7" s="72">
        <v>15514.5</v>
      </c>
      <c r="K7" s="73">
        <v>2037</v>
      </c>
      <c r="L7" s="74">
        <v>27714.5</v>
      </c>
      <c r="M7" s="73">
        <v>3646</v>
      </c>
      <c r="N7" s="74">
        <v>27537</v>
      </c>
      <c r="O7" s="75">
        <v>3553</v>
      </c>
      <c r="P7" s="76">
        <f t="shared" si="0"/>
        <v>70766</v>
      </c>
      <c r="Q7" s="77">
        <f t="shared" si="1"/>
        <v>9236</v>
      </c>
      <c r="R7" s="78">
        <f t="shared" si="2"/>
        <v>159.24137931034483</v>
      </c>
      <c r="S7" s="79">
        <f t="shared" si="3"/>
        <v>7.661974880900823</v>
      </c>
      <c r="T7" s="87">
        <v>62485</v>
      </c>
      <c r="U7" s="85">
        <f>-(T7-P7)/T7</f>
        <v>0.13252780667360167</v>
      </c>
      <c r="V7" s="88">
        <v>622253.25</v>
      </c>
      <c r="W7" s="89">
        <v>72657</v>
      </c>
      <c r="X7" s="90">
        <f t="shared" si="4"/>
        <v>8.564257401213922</v>
      </c>
    </row>
    <row r="8" spans="2:24" s="31" customFormat="1" ht="23.25" customHeight="1">
      <c r="B8" s="70">
        <f t="shared" si="5"/>
        <v>4</v>
      </c>
      <c r="C8" s="86" t="s">
        <v>48</v>
      </c>
      <c r="D8" s="65">
        <v>40592</v>
      </c>
      <c r="E8" s="66" t="s">
        <v>0</v>
      </c>
      <c r="F8" s="67" t="s">
        <v>1</v>
      </c>
      <c r="G8" s="68">
        <v>26</v>
      </c>
      <c r="H8" s="49">
        <v>26</v>
      </c>
      <c r="I8" s="63">
        <v>3</v>
      </c>
      <c r="J8" s="72">
        <v>4752.5</v>
      </c>
      <c r="K8" s="73">
        <v>482</v>
      </c>
      <c r="L8" s="74">
        <v>9684</v>
      </c>
      <c r="M8" s="73">
        <v>1026</v>
      </c>
      <c r="N8" s="74">
        <v>10969.5</v>
      </c>
      <c r="O8" s="75">
        <v>1107</v>
      </c>
      <c r="P8" s="76">
        <f t="shared" si="0"/>
        <v>25406</v>
      </c>
      <c r="Q8" s="77">
        <f t="shared" si="1"/>
        <v>2615</v>
      </c>
      <c r="R8" s="78">
        <f t="shared" si="2"/>
        <v>100.57692307692308</v>
      </c>
      <c r="S8" s="79">
        <f t="shared" si="3"/>
        <v>9.71548757170172</v>
      </c>
      <c r="T8" s="87">
        <v>89334</v>
      </c>
      <c r="U8" s="85">
        <f>-(T8-P8)/T8</f>
        <v>-0.7156065999507466</v>
      </c>
      <c r="V8" s="88">
        <v>379959.25</v>
      </c>
      <c r="W8" s="89">
        <v>32033</v>
      </c>
      <c r="X8" s="90">
        <f t="shared" si="4"/>
        <v>11.861494396403709</v>
      </c>
    </row>
    <row r="9" spans="2:24" s="31" customFormat="1" ht="23.25" customHeight="1">
      <c r="B9" s="70">
        <f t="shared" si="5"/>
        <v>5</v>
      </c>
      <c r="C9" s="86" t="s">
        <v>55</v>
      </c>
      <c r="D9" s="65">
        <v>40606</v>
      </c>
      <c r="E9" s="66" t="s">
        <v>0</v>
      </c>
      <c r="F9" s="67" t="s">
        <v>54</v>
      </c>
      <c r="G9" s="68">
        <v>6</v>
      </c>
      <c r="H9" s="49">
        <v>6</v>
      </c>
      <c r="I9" s="63">
        <v>1</v>
      </c>
      <c r="J9" s="72">
        <v>3152.5</v>
      </c>
      <c r="K9" s="73">
        <v>210</v>
      </c>
      <c r="L9" s="74">
        <v>5390.5</v>
      </c>
      <c r="M9" s="73">
        <v>355</v>
      </c>
      <c r="N9" s="74">
        <v>6072</v>
      </c>
      <c r="O9" s="75">
        <v>392</v>
      </c>
      <c r="P9" s="76">
        <f t="shared" si="0"/>
        <v>14615</v>
      </c>
      <c r="Q9" s="77">
        <f t="shared" si="1"/>
        <v>957</v>
      </c>
      <c r="R9" s="78">
        <f t="shared" si="2"/>
        <v>159.5</v>
      </c>
      <c r="S9" s="79">
        <f t="shared" si="3"/>
        <v>15.271682340647859</v>
      </c>
      <c r="T9" s="87"/>
      <c r="U9" s="85"/>
      <c r="V9" s="88">
        <v>14615</v>
      </c>
      <c r="W9" s="89">
        <v>957</v>
      </c>
      <c r="X9" s="90">
        <f t="shared" si="4"/>
        <v>15.271682340647859</v>
      </c>
    </row>
    <row r="10" spans="2:24" s="31" customFormat="1" ht="23.25" customHeight="1">
      <c r="B10" s="70">
        <f t="shared" si="5"/>
        <v>6</v>
      </c>
      <c r="C10" s="71" t="s">
        <v>42</v>
      </c>
      <c r="D10" s="65">
        <v>40557</v>
      </c>
      <c r="E10" s="66" t="s">
        <v>0</v>
      </c>
      <c r="F10" s="67" t="s">
        <v>1</v>
      </c>
      <c r="G10" s="68">
        <v>50</v>
      </c>
      <c r="H10" s="49">
        <v>8</v>
      </c>
      <c r="I10" s="63">
        <v>8</v>
      </c>
      <c r="J10" s="72">
        <v>916.5</v>
      </c>
      <c r="K10" s="73">
        <v>111</v>
      </c>
      <c r="L10" s="74">
        <v>2044</v>
      </c>
      <c r="M10" s="73">
        <v>242</v>
      </c>
      <c r="N10" s="74">
        <v>2336</v>
      </c>
      <c r="O10" s="75">
        <v>277</v>
      </c>
      <c r="P10" s="76">
        <f t="shared" si="0"/>
        <v>5296.5</v>
      </c>
      <c r="Q10" s="77">
        <f t="shared" si="1"/>
        <v>630</v>
      </c>
      <c r="R10" s="78">
        <f t="shared" si="2"/>
        <v>78.75</v>
      </c>
      <c r="S10" s="79">
        <f t="shared" si="3"/>
        <v>8.407142857142857</v>
      </c>
      <c r="T10" s="87">
        <v>5569</v>
      </c>
      <c r="U10" s="85">
        <f>-(T10-P10)/T10</f>
        <v>-0.04893158556293769</v>
      </c>
      <c r="V10" s="88">
        <v>1271923</v>
      </c>
      <c r="W10" s="89">
        <v>105665</v>
      </c>
      <c r="X10" s="90">
        <f t="shared" si="4"/>
        <v>12.037316045994416</v>
      </c>
    </row>
    <row r="11" spans="2:24" s="31" customFormat="1" ht="23.25" customHeight="1">
      <c r="B11" s="70">
        <f t="shared" si="5"/>
        <v>7</v>
      </c>
      <c r="C11" s="71" t="s">
        <v>38</v>
      </c>
      <c r="D11" s="65">
        <v>40543</v>
      </c>
      <c r="E11" s="66" t="s">
        <v>0</v>
      </c>
      <c r="F11" s="67" t="s">
        <v>1</v>
      </c>
      <c r="G11" s="68">
        <v>99</v>
      </c>
      <c r="H11" s="49">
        <v>4</v>
      </c>
      <c r="I11" s="63">
        <v>10</v>
      </c>
      <c r="J11" s="72">
        <v>546</v>
      </c>
      <c r="K11" s="73">
        <v>135</v>
      </c>
      <c r="L11" s="74">
        <v>2091</v>
      </c>
      <c r="M11" s="73">
        <v>523</v>
      </c>
      <c r="N11" s="74">
        <v>2091</v>
      </c>
      <c r="O11" s="75">
        <v>523</v>
      </c>
      <c r="P11" s="76">
        <f t="shared" si="0"/>
        <v>4728</v>
      </c>
      <c r="Q11" s="77">
        <f t="shared" si="1"/>
        <v>1181</v>
      </c>
      <c r="R11" s="78">
        <f t="shared" si="2"/>
        <v>295.25</v>
      </c>
      <c r="S11" s="79">
        <f t="shared" si="3"/>
        <v>4.003386960203217</v>
      </c>
      <c r="T11" s="91">
        <v>1603</v>
      </c>
      <c r="U11" s="85">
        <f>-(T11-P11)/T11</f>
        <v>1.9494697442295696</v>
      </c>
      <c r="V11" s="88">
        <v>1382234</v>
      </c>
      <c r="W11" s="89">
        <v>126891</v>
      </c>
      <c r="X11" s="90">
        <f t="shared" si="4"/>
        <v>10.893081463618381</v>
      </c>
    </row>
    <row r="12" spans="2:24" s="31" customFormat="1" ht="23.25" customHeight="1">
      <c r="B12" s="70">
        <f t="shared" si="5"/>
        <v>8</v>
      </c>
      <c r="C12" s="86" t="s">
        <v>53</v>
      </c>
      <c r="D12" s="65">
        <v>40606</v>
      </c>
      <c r="E12" s="66" t="s">
        <v>0</v>
      </c>
      <c r="F12" s="67" t="s">
        <v>52</v>
      </c>
      <c r="G12" s="68">
        <v>3</v>
      </c>
      <c r="H12" s="49">
        <v>3</v>
      </c>
      <c r="I12" s="63">
        <v>1</v>
      </c>
      <c r="J12" s="72">
        <v>510</v>
      </c>
      <c r="K12" s="73">
        <v>56</v>
      </c>
      <c r="L12" s="74">
        <v>922</v>
      </c>
      <c r="M12" s="73">
        <v>97</v>
      </c>
      <c r="N12" s="74">
        <v>1106</v>
      </c>
      <c r="O12" s="75">
        <v>110</v>
      </c>
      <c r="P12" s="76">
        <f t="shared" si="0"/>
        <v>2538</v>
      </c>
      <c r="Q12" s="77">
        <f t="shared" si="1"/>
        <v>263</v>
      </c>
      <c r="R12" s="78">
        <f t="shared" si="2"/>
        <v>87.66666666666667</v>
      </c>
      <c r="S12" s="79">
        <f t="shared" si="3"/>
        <v>9.65019011406844</v>
      </c>
      <c r="T12" s="87"/>
      <c r="U12" s="85"/>
      <c r="V12" s="88">
        <v>2538</v>
      </c>
      <c r="W12" s="89">
        <v>263</v>
      </c>
      <c r="X12" s="90">
        <f t="shared" si="4"/>
        <v>9.65019011406844</v>
      </c>
    </row>
    <row r="13" spans="2:24" s="31" customFormat="1" ht="23.25" customHeight="1">
      <c r="B13" s="70">
        <f t="shared" si="5"/>
        <v>9</v>
      </c>
      <c r="C13" s="71" t="s">
        <v>37</v>
      </c>
      <c r="D13" s="65">
        <v>40522</v>
      </c>
      <c r="E13" s="66" t="s">
        <v>0</v>
      </c>
      <c r="F13" s="67" t="s">
        <v>1</v>
      </c>
      <c r="G13" s="68">
        <v>127</v>
      </c>
      <c r="H13" s="49">
        <v>5</v>
      </c>
      <c r="I13" s="63">
        <v>13</v>
      </c>
      <c r="J13" s="72">
        <v>259</v>
      </c>
      <c r="K13" s="73">
        <v>42</v>
      </c>
      <c r="L13" s="74">
        <v>1218</v>
      </c>
      <c r="M13" s="73">
        <v>197</v>
      </c>
      <c r="N13" s="74">
        <v>720</v>
      </c>
      <c r="O13" s="75">
        <v>112</v>
      </c>
      <c r="P13" s="76">
        <f t="shared" si="0"/>
        <v>2197</v>
      </c>
      <c r="Q13" s="77">
        <f t="shared" si="1"/>
        <v>351</v>
      </c>
      <c r="R13" s="78">
        <f t="shared" si="2"/>
        <v>70.2</v>
      </c>
      <c r="S13" s="79">
        <f t="shared" si="3"/>
        <v>6.2592592592592595</v>
      </c>
      <c r="T13" s="87">
        <v>1984</v>
      </c>
      <c r="U13" s="85">
        <f>-(T13-P13)/T13</f>
        <v>0.10735887096774194</v>
      </c>
      <c r="V13" s="88">
        <v>2451207</v>
      </c>
      <c r="W13" s="89">
        <v>232739</v>
      </c>
      <c r="X13" s="90">
        <f t="shared" si="4"/>
        <v>10.531999364094544</v>
      </c>
    </row>
    <row r="14" spans="2:24" s="31" customFormat="1" ht="23.25" customHeight="1">
      <c r="B14" s="70">
        <f t="shared" si="5"/>
        <v>10</v>
      </c>
      <c r="C14" s="86" t="s">
        <v>44</v>
      </c>
      <c r="D14" s="65">
        <v>40564</v>
      </c>
      <c r="E14" s="66" t="s">
        <v>0</v>
      </c>
      <c r="F14" s="67" t="s">
        <v>45</v>
      </c>
      <c r="G14" s="68">
        <v>160</v>
      </c>
      <c r="H14" s="49">
        <v>5</v>
      </c>
      <c r="I14" s="63">
        <v>7</v>
      </c>
      <c r="J14" s="72">
        <v>378</v>
      </c>
      <c r="K14" s="73">
        <v>54</v>
      </c>
      <c r="L14" s="74">
        <v>690</v>
      </c>
      <c r="M14" s="73">
        <v>100</v>
      </c>
      <c r="N14" s="74">
        <v>725</v>
      </c>
      <c r="O14" s="75">
        <v>107</v>
      </c>
      <c r="P14" s="76">
        <f t="shared" si="0"/>
        <v>1793</v>
      </c>
      <c r="Q14" s="77">
        <f t="shared" si="1"/>
        <v>261</v>
      </c>
      <c r="R14" s="78">
        <f t="shared" si="2"/>
        <v>52.2</v>
      </c>
      <c r="S14" s="79">
        <f t="shared" si="3"/>
        <v>6.869731800766283</v>
      </c>
      <c r="T14" s="87">
        <v>4066</v>
      </c>
      <c r="U14" s="85">
        <f>-(T14-P14)/T14</f>
        <v>-0.559026069847516</v>
      </c>
      <c r="V14" s="88">
        <v>1693581.5</v>
      </c>
      <c r="W14" s="89">
        <v>228322</v>
      </c>
      <c r="X14" s="90">
        <f t="shared" si="4"/>
        <v>7.417513424023966</v>
      </c>
    </row>
    <row r="15" spans="2:24" s="31" customFormat="1" ht="23.25" customHeight="1">
      <c r="B15" s="70">
        <f t="shared" si="5"/>
        <v>11</v>
      </c>
      <c r="C15" s="64" t="s">
        <v>56</v>
      </c>
      <c r="D15" s="65">
        <v>40459</v>
      </c>
      <c r="E15" s="66" t="s">
        <v>0</v>
      </c>
      <c r="F15" s="67" t="s">
        <v>57</v>
      </c>
      <c r="G15" s="68">
        <v>142</v>
      </c>
      <c r="H15" s="68">
        <v>2</v>
      </c>
      <c r="I15" s="63">
        <v>17</v>
      </c>
      <c r="J15" s="72">
        <v>444</v>
      </c>
      <c r="K15" s="73">
        <v>105</v>
      </c>
      <c r="L15" s="74">
        <v>615</v>
      </c>
      <c r="M15" s="73">
        <v>134</v>
      </c>
      <c r="N15" s="74">
        <v>483</v>
      </c>
      <c r="O15" s="75">
        <v>113</v>
      </c>
      <c r="P15" s="76">
        <f t="shared" si="0"/>
        <v>1542</v>
      </c>
      <c r="Q15" s="77">
        <f t="shared" si="1"/>
        <v>352</v>
      </c>
      <c r="R15" s="78">
        <f t="shared" si="2"/>
        <v>176</v>
      </c>
      <c r="S15" s="79">
        <f t="shared" si="3"/>
        <v>4.380681818181818</v>
      </c>
      <c r="T15" s="92"/>
      <c r="U15" s="81"/>
      <c r="V15" s="60">
        <v>1579980</v>
      </c>
      <c r="W15" s="82">
        <v>185602</v>
      </c>
      <c r="X15" s="62">
        <f t="shared" si="4"/>
        <v>8.512731543841122</v>
      </c>
    </row>
    <row r="16" spans="2:24" s="31" customFormat="1" ht="23.25" customHeight="1">
      <c r="B16" s="70">
        <f t="shared" si="5"/>
        <v>12</v>
      </c>
      <c r="C16" s="64" t="s">
        <v>32</v>
      </c>
      <c r="D16" s="65">
        <v>40515</v>
      </c>
      <c r="E16" s="66" t="s">
        <v>0</v>
      </c>
      <c r="F16" s="67" t="s">
        <v>33</v>
      </c>
      <c r="G16" s="68">
        <v>62</v>
      </c>
      <c r="H16" s="49">
        <v>9</v>
      </c>
      <c r="I16" s="63">
        <v>14</v>
      </c>
      <c r="J16" s="72">
        <v>267</v>
      </c>
      <c r="K16" s="73">
        <v>65</v>
      </c>
      <c r="L16" s="74">
        <v>602</v>
      </c>
      <c r="M16" s="73">
        <v>94</v>
      </c>
      <c r="N16" s="74">
        <v>665</v>
      </c>
      <c r="O16" s="75">
        <v>106</v>
      </c>
      <c r="P16" s="76">
        <f t="shared" si="0"/>
        <v>1534</v>
      </c>
      <c r="Q16" s="77">
        <f t="shared" si="1"/>
        <v>265</v>
      </c>
      <c r="R16" s="78">
        <f t="shared" si="2"/>
        <v>29.444444444444443</v>
      </c>
      <c r="S16" s="79">
        <f t="shared" si="3"/>
        <v>5.788679245283019</v>
      </c>
      <c r="T16" s="87">
        <v>6316.5</v>
      </c>
      <c r="U16" s="85">
        <f>-(T16-P16)/T16</f>
        <v>-0.7571439879680203</v>
      </c>
      <c r="V16" s="88">
        <v>999838</v>
      </c>
      <c r="W16" s="89">
        <v>121521</v>
      </c>
      <c r="X16" s="90">
        <f t="shared" si="4"/>
        <v>8.227697270430625</v>
      </c>
    </row>
    <row r="17" spans="2:24" s="31" customFormat="1" ht="23.25" customHeight="1">
      <c r="B17" s="70">
        <f t="shared" si="5"/>
        <v>13</v>
      </c>
      <c r="C17" s="86" t="s">
        <v>35</v>
      </c>
      <c r="D17" s="65">
        <v>40529</v>
      </c>
      <c r="E17" s="66" t="s">
        <v>0</v>
      </c>
      <c r="F17" s="67" t="s">
        <v>36</v>
      </c>
      <c r="G17" s="68">
        <v>147</v>
      </c>
      <c r="H17" s="49">
        <v>3</v>
      </c>
      <c r="I17" s="63">
        <v>12</v>
      </c>
      <c r="J17" s="72">
        <v>104</v>
      </c>
      <c r="K17" s="73">
        <v>16</v>
      </c>
      <c r="L17" s="74">
        <v>312</v>
      </c>
      <c r="M17" s="73">
        <v>50</v>
      </c>
      <c r="N17" s="74">
        <v>288.5</v>
      </c>
      <c r="O17" s="75">
        <v>43</v>
      </c>
      <c r="P17" s="76">
        <f t="shared" si="0"/>
        <v>704.5</v>
      </c>
      <c r="Q17" s="77">
        <f t="shared" si="1"/>
        <v>109</v>
      </c>
      <c r="R17" s="78">
        <f t="shared" si="2"/>
        <v>36.333333333333336</v>
      </c>
      <c r="S17" s="79">
        <f t="shared" si="3"/>
        <v>6.463302752293578</v>
      </c>
      <c r="T17" s="87">
        <v>2203</v>
      </c>
      <c r="U17" s="85">
        <f>-(T17-P17)/T17</f>
        <v>-0.6802088061734</v>
      </c>
      <c r="V17" s="88">
        <v>2016752</v>
      </c>
      <c r="W17" s="89">
        <v>242993</v>
      </c>
      <c r="X17" s="90">
        <f t="shared" si="4"/>
        <v>8.299630030494706</v>
      </c>
    </row>
    <row r="18" spans="2:24" s="39" customFormat="1" ht="17.25" customHeight="1" thickBot="1">
      <c r="B18" s="70"/>
      <c r="C18" s="189" t="s">
        <v>20</v>
      </c>
      <c r="D18" s="190"/>
      <c r="E18" s="191"/>
      <c r="F18" s="192"/>
      <c r="G18" s="32"/>
      <c r="H18" s="32">
        <f>SUM(H5:H17)</f>
        <v>248</v>
      </c>
      <c r="I18" s="33"/>
      <c r="J18" s="34"/>
      <c r="K18" s="35"/>
      <c r="L18" s="34"/>
      <c r="M18" s="35"/>
      <c r="N18" s="34"/>
      <c r="O18" s="35"/>
      <c r="P18" s="34">
        <f>SUM(P5:P17)</f>
        <v>723145</v>
      </c>
      <c r="Q18" s="32">
        <f>SUM(Q5:Q17)</f>
        <v>63287</v>
      </c>
      <c r="R18" s="35">
        <f t="shared" si="2"/>
        <v>255.18951612903226</v>
      </c>
      <c r="S18" s="36">
        <f>P18/Q18</f>
        <v>11.426438289064105</v>
      </c>
      <c r="T18" s="34"/>
      <c r="U18" s="37"/>
      <c r="V18" s="34"/>
      <c r="W18" s="35"/>
      <c r="X18" s="38"/>
    </row>
    <row r="20" spans="10:14" ht="18">
      <c r="J20" s="25"/>
      <c r="L20" s="25"/>
      <c r="N20" s="25"/>
    </row>
    <row r="21" spans="9:14" ht="18">
      <c r="I21" s="25"/>
      <c r="J21" s="25"/>
      <c r="K21" s="25"/>
      <c r="N21" s="25"/>
    </row>
    <row r="22" spans="9:16" ht="18">
      <c r="I22" s="25"/>
      <c r="J22" s="18"/>
      <c r="L22" s="18"/>
      <c r="M22" s="25"/>
      <c r="N22" s="18"/>
      <c r="P22" s="18"/>
    </row>
    <row r="23" spans="9:16" ht="18">
      <c r="I23" s="25"/>
      <c r="M23" s="25"/>
      <c r="N23" s="25"/>
      <c r="P23" s="18"/>
    </row>
    <row r="24" spans="9:13" ht="18">
      <c r="I24" s="25"/>
      <c r="J24" s="25"/>
      <c r="L24" s="25"/>
      <c r="M24" s="25"/>
    </row>
    <row r="25" spans="9:12" ht="18">
      <c r="I25" s="25"/>
      <c r="J25" s="25"/>
      <c r="K25" s="25"/>
      <c r="L25" s="25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18"/>
      <c r="N26" s="23"/>
      <c r="P26" s="25"/>
      <c r="Q26" s="26"/>
      <c r="S26" s="27"/>
      <c r="T26" s="28"/>
      <c r="U26" s="18"/>
      <c r="V26" s="23"/>
      <c r="X26" s="27"/>
    </row>
    <row r="29" spans="2:24" s="24" customFormat="1" ht="18">
      <c r="B29" s="19"/>
      <c r="C29" s="20"/>
      <c r="D29" s="21"/>
      <c r="E29" s="18"/>
      <c r="F29" s="18"/>
      <c r="G29" s="22"/>
      <c r="H29" s="22"/>
      <c r="I29" s="22"/>
      <c r="J29" s="23"/>
      <c r="L29" s="23"/>
      <c r="N29" s="25"/>
      <c r="P29" s="25"/>
      <c r="Q29" s="26"/>
      <c r="S29" s="27"/>
      <c r="T29" s="28"/>
      <c r="U29" s="18"/>
      <c r="V29" s="23"/>
      <c r="X29" s="27"/>
    </row>
    <row r="30" spans="2:24" s="24" customFormat="1" ht="18">
      <c r="B30" s="19"/>
      <c r="C30" s="20"/>
      <c r="D30" s="21"/>
      <c r="E30" s="18"/>
      <c r="F30" s="18"/>
      <c r="G30" s="22"/>
      <c r="H30" s="22"/>
      <c r="J30" s="23"/>
      <c r="L30" s="23"/>
      <c r="N30" s="23"/>
      <c r="P30" s="25"/>
      <c r="Q30" s="26"/>
      <c r="S30" s="27"/>
      <c r="T30" s="28"/>
      <c r="U30" s="18"/>
      <c r="V30" s="23"/>
      <c r="X30" s="27"/>
    </row>
  </sheetData>
  <sheetProtection/>
  <mergeCells count="15">
    <mergeCell ref="N3:O3"/>
    <mergeCell ref="P3:S3"/>
    <mergeCell ref="T3:U3"/>
    <mergeCell ref="V3:X3"/>
    <mergeCell ref="C18:F18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64</v>
      </c>
      <c r="I5" s="63">
        <v>1</v>
      </c>
      <c r="J5" s="72">
        <v>156882.5</v>
      </c>
      <c r="K5" s="73">
        <v>12009</v>
      </c>
      <c r="L5" s="74">
        <v>238061.5</v>
      </c>
      <c r="M5" s="73">
        <v>18250</v>
      </c>
      <c r="N5" s="74">
        <v>235491</v>
      </c>
      <c r="O5" s="75">
        <v>18135</v>
      </c>
      <c r="P5" s="76">
        <f aca="true" t="shared" si="0" ref="P5:P15">J5+L5+N5</f>
        <v>630435</v>
      </c>
      <c r="Q5" s="77">
        <f aca="true" t="shared" si="1" ref="Q5:Q15">K5+M5+O5</f>
        <v>48394</v>
      </c>
      <c r="R5" s="78">
        <f aca="true" t="shared" si="2" ref="R5:R15">Q5/H5</f>
        <v>756.15625</v>
      </c>
      <c r="S5" s="79">
        <f aca="true" t="shared" si="3" ref="S5:S15">+P5/Q5</f>
        <v>13.027131462578005</v>
      </c>
      <c r="T5" s="87"/>
      <c r="U5" s="85"/>
      <c r="V5" s="88">
        <v>630435</v>
      </c>
      <c r="W5" s="89">
        <v>48394</v>
      </c>
      <c r="X5" s="90">
        <f aca="true" t="shared" si="4" ref="X5:X15">V5/W5</f>
        <v>13.027131462578005</v>
      </c>
    </row>
    <row r="6" spans="2:24" s="31" customFormat="1" ht="23.25" customHeight="1">
      <c r="B6" s="70">
        <f aca="true" t="shared" si="5" ref="B6:B15">B5+1</f>
        <v>2</v>
      </c>
      <c r="C6" s="71" t="s">
        <v>50</v>
      </c>
      <c r="D6" s="65">
        <v>40599</v>
      </c>
      <c r="E6" s="66" t="s">
        <v>0</v>
      </c>
      <c r="F6" s="67" t="s">
        <v>51</v>
      </c>
      <c r="G6" s="68">
        <v>60</v>
      </c>
      <c r="H6" s="49">
        <v>60</v>
      </c>
      <c r="I6" s="63">
        <v>1</v>
      </c>
      <c r="J6" s="72">
        <v>51587</v>
      </c>
      <c r="K6" s="73">
        <v>4361</v>
      </c>
      <c r="L6" s="74">
        <v>94825</v>
      </c>
      <c r="M6" s="73">
        <v>7803</v>
      </c>
      <c r="N6" s="74">
        <v>100117.5</v>
      </c>
      <c r="O6" s="75">
        <v>8431</v>
      </c>
      <c r="P6" s="76">
        <f t="shared" si="0"/>
        <v>246529.5</v>
      </c>
      <c r="Q6" s="77">
        <f t="shared" si="1"/>
        <v>20595</v>
      </c>
      <c r="R6" s="78">
        <f t="shared" si="2"/>
        <v>343.25</v>
      </c>
      <c r="S6" s="79">
        <f t="shared" si="3"/>
        <v>11.970356882738528</v>
      </c>
      <c r="T6" s="87"/>
      <c r="U6" s="85"/>
      <c r="V6" s="88">
        <v>246529.5</v>
      </c>
      <c r="W6" s="89">
        <v>20595</v>
      </c>
      <c r="X6" s="90">
        <f t="shared" si="4"/>
        <v>11.970356882738528</v>
      </c>
    </row>
    <row r="7" spans="2:24" s="31" customFormat="1" ht="23.25" customHeight="1">
      <c r="B7" s="70">
        <f t="shared" si="5"/>
        <v>3</v>
      </c>
      <c r="C7" s="86" t="s">
        <v>48</v>
      </c>
      <c r="D7" s="65">
        <v>40592</v>
      </c>
      <c r="E7" s="66" t="s">
        <v>0</v>
      </c>
      <c r="F7" s="67" t="s">
        <v>1</v>
      </c>
      <c r="G7" s="68">
        <v>26</v>
      </c>
      <c r="H7" s="49">
        <v>26</v>
      </c>
      <c r="I7" s="63">
        <v>2</v>
      </c>
      <c r="J7" s="72">
        <v>19715</v>
      </c>
      <c r="K7" s="73">
        <v>1513</v>
      </c>
      <c r="L7" s="74">
        <v>33654.5</v>
      </c>
      <c r="M7" s="73">
        <v>2521</v>
      </c>
      <c r="N7" s="74">
        <v>35964.5</v>
      </c>
      <c r="O7" s="75">
        <v>2705</v>
      </c>
      <c r="P7" s="76">
        <f t="shared" si="0"/>
        <v>89334</v>
      </c>
      <c r="Q7" s="77">
        <f t="shared" si="1"/>
        <v>6739</v>
      </c>
      <c r="R7" s="78">
        <f t="shared" si="2"/>
        <v>259.1923076923077</v>
      </c>
      <c r="S7" s="79">
        <f t="shared" si="3"/>
        <v>13.25626947618341</v>
      </c>
      <c r="T7" s="87">
        <v>158705</v>
      </c>
      <c r="U7" s="85">
        <f aca="true" t="shared" si="6" ref="U7:U15">-(T7-P7)/T7</f>
        <v>-0.43710658139315084</v>
      </c>
      <c r="V7" s="88">
        <v>326532</v>
      </c>
      <c r="W7" s="89">
        <v>26845</v>
      </c>
      <c r="X7" s="90">
        <f t="shared" si="4"/>
        <v>12.163605885639784</v>
      </c>
    </row>
    <row r="8" spans="2:24" s="31" customFormat="1" ht="23.25" customHeight="1">
      <c r="B8" s="70">
        <f t="shared" si="5"/>
        <v>4</v>
      </c>
      <c r="C8" s="71" t="s">
        <v>46</v>
      </c>
      <c r="D8" s="65">
        <v>40585</v>
      </c>
      <c r="E8" s="66" t="s">
        <v>0</v>
      </c>
      <c r="F8" s="67" t="s">
        <v>47</v>
      </c>
      <c r="G8" s="68">
        <v>58</v>
      </c>
      <c r="H8" s="49">
        <v>49</v>
      </c>
      <c r="I8" s="63">
        <v>3</v>
      </c>
      <c r="J8" s="72">
        <v>13101</v>
      </c>
      <c r="K8" s="73">
        <v>1554</v>
      </c>
      <c r="L8" s="74">
        <v>23537</v>
      </c>
      <c r="M8" s="73">
        <v>2825</v>
      </c>
      <c r="N8" s="74">
        <v>25847</v>
      </c>
      <c r="O8" s="75">
        <v>3075</v>
      </c>
      <c r="P8" s="76">
        <f t="shared" si="0"/>
        <v>62485</v>
      </c>
      <c r="Q8" s="77">
        <f t="shared" si="1"/>
        <v>7454</v>
      </c>
      <c r="R8" s="78">
        <f t="shared" si="2"/>
        <v>152.12244897959184</v>
      </c>
      <c r="S8" s="79">
        <f t="shared" si="3"/>
        <v>8.382747518111081</v>
      </c>
      <c r="T8" s="87">
        <v>116882.5</v>
      </c>
      <c r="U8" s="85">
        <f t="shared" si="6"/>
        <v>-0.46540328962847305</v>
      </c>
      <c r="V8" s="88">
        <v>508350.25</v>
      </c>
      <c r="W8" s="89">
        <v>57691</v>
      </c>
      <c r="X8" s="90">
        <f t="shared" si="4"/>
        <v>8.81160406302543</v>
      </c>
    </row>
    <row r="9" spans="2:24" s="31" customFormat="1" ht="23.25" customHeight="1">
      <c r="B9" s="70">
        <f t="shared" si="5"/>
        <v>5</v>
      </c>
      <c r="C9" s="64" t="s">
        <v>32</v>
      </c>
      <c r="D9" s="65">
        <v>40515</v>
      </c>
      <c r="E9" s="66" t="s">
        <v>0</v>
      </c>
      <c r="F9" s="67" t="s">
        <v>33</v>
      </c>
      <c r="G9" s="68">
        <v>62</v>
      </c>
      <c r="H9" s="49">
        <v>14</v>
      </c>
      <c r="I9" s="63">
        <v>13</v>
      </c>
      <c r="J9" s="72">
        <v>1975</v>
      </c>
      <c r="K9" s="73">
        <v>329</v>
      </c>
      <c r="L9" s="74">
        <v>1790.5</v>
      </c>
      <c r="M9" s="73">
        <v>220</v>
      </c>
      <c r="N9" s="74">
        <v>2551</v>
      </c>
      <c r="O9" s="75">
        <v>330</v>
      </c>
      <c r="P9" s="76">
        <f t="shared" si="0"/>
        <v>6316.5</v>
      </c>
      <c r="Q9" s="77">
        <f t="shared" si="1"/>
        <v>879</v>
      </c>
      <c r="R9" s="78">
        <f t="shared" si="2"/>
        <v>62.785714285714285</v>
      </c>
      <c r="S9" s="79">
        <f t="shared" si="3"/>
        <v>7.186006825938566</v>
      </c>
      <c r="T9" s="87">
        <v>7111.5</v>
      </c>
      <c r="U9" s="85">
        <f t="shared" si="6"/>
        <v>-0.1117907614427336</v>
      </c>
      <c r="V9" s="88">
        <v>997092.5</v>
      </c>
      <c r="W9" s="89">
        <v>121044</v>
      </c>
      <c r="X9" s="90">
        <f t="shared" si="4"/>
        <v>8.237438452133109</v>
      </c>
    </row>
    <row r="10" spans="2:24" s="31" customFormat="1" ht="23.25" customHeight="1">
      <c r="B10" s="70">
        <f t="shared" si="5"/>
        <v>6</v>
      </c>
      <c r="C10" s="71" t="s">
        <v>42</v>
      </c>
      <c r="D10" s="65">
        <v>40557</v>
      </c>
      <c r="E10" s="66" t="s">
        <v>0</v>
      </c>
      <c r="F10" s="67" t="s">
        <v>1</v>
      </c>
      <c r="G10" s="68">
        <v>50</v>
      </c>
      <c r="H10" s="49">
        <v>16</v>
      </c>
      <c r="I10" s="63">
        <v>7</v>
      </c>
      <c r="J10" s="72">
        <v>940.5</v>
      </c>
      <c r="K10" s="73">
        <v>134</v>
      </c>
      <c r="L10" s="74">
        <v>2199</v>
      </c>
      <c r="M10" s="73">
        <v>291</v>
      </c>
      <c r="N10" s="74">
        <v>2429.5</v>
      </c>
      <c r="O10" s="75">
        <v>323</v>
      </c>
      <c r="P10" s="76">
        <f t="shared" si="0"/>
        <v>5569</v>
      </c>
      <c r="Q10" s="77">
        <f t="shared" si="1"/>
        <v>748</v>
      </c>
      <c r="R10" s="78">
        <f t="shared" si="2"/>
        <v>46.75</v>
      </c>
      <c r="S10" s="79">
        <f t="shared" si="3"/>
        <v>7.445187165775401</v>
      </c>
      <c r="T10" s="87">
        <v>11895.5</v>
      </c>
      <c r="U10" s="85">
        <f t="shared" si="6"/>
        <v>-0.5318397713421041</v>
      </c>
      <c r="V10" s="88">
        <v>1263546.5</v>
      </c>
      <c r="W10" s="89">
        <v>104571</v>
      </c>
      <c r="X10" s="90">
        <f t="shared" si="4"/>
        <v>12.08314446643907</v>
      </c>
    </row>
    <row r="11" spans="2:24" s="31" customFormat="1" ht="23.25" customHeight="1">
      <c r="B11" s="70">
        <f t="shared" si="5"/>
        <v>7</v>
      </c>
      <c r="C11" s="86" t="s">
        <v>44</v>
      </c>
      <c r="D11" s="65">
        <v>40564</v>
      </c>
      <c r="E11" s="66" t="s">
        <v>0</v>
      </c>
      <c r="F11" s="67" t="s">
        <v>45</v>
      </c>
      <c r="G11" s="68">
        <v>160</v>
      </c>
      <c r="H11" s="49">
        <v>13</v>
      </c>
      <c r="I11" s="63">
        <v>6</v>
      </c>
      <c r="J11" s="72">
        <v>829.5</v>
      </c>
      <c r="K11" s="73">
        <v>176</v>
      </c>
      <c r="L11" s="74">
        <v>1426</v>
      </c>
      <c r="M11" s="73">
        <v>270</v>
      </c>
      <c r="N11" s="74">
        <v>1810.5</v>
      </c>
      <c r="O11" s="75">
        <v>328</v>
      </c>
      <c r="P11" s="76">
        <f t="shared" si="0"/>
        <v>4066</v>
      </c>
      <c r="Q11" s="77">
        <f t="shared" si="1"/>
        <v>774</v>
      </c>
      <c r="R11" s="78">
        <f t="shared" si="2"/>
        <v>59.53846153846154</v>
      </c>
      <c r="S11" s="79">
        <f t="shared" si="3"/>
        <v>5.253229974160207</v>
      </c>
      <c r="T11" s="87">
        <v>13432.5</v>
      </c>
      <c r="U11" s="85">
        <f t="shared" si="6"/>
        <v>-0.6973013214219245</v>
      </c>
      <c r="V11" s="88">
        <v>1689374.5</v>
      </c>
      <c r="W11" s="89">
        <v>227551</v>
      </c>
      <c r="X11" s="90">
        <f t="shared" si="4"/>
        <v>7.424157661359431</v>
      </c>
    </row>
    <row r="12" spans="2:24" s="31" customFormat="1" ht="23.25" customHeight="1">
      <c r="B12" s="70">
        <f t="shared" si="5"/>
        <v>8</v>
      </c>
      <c r="C12" s="86" t="s">
        <v>35</v>
      </c>
      <c r="D12" s="65">
        <v>40529</v>
      </c>
      <c r="E12" s="66" t="s">
        <v>0</v>
      </c>
      <c r="F12" s="67" t="s">
        <v>36</v>
      </c>
      <c r="G12" s="68">
        <v>147</v>
      </c>
      <c r="H12" s="49">
        <v>5</v>
      </c>
      <c r="I12" s="63">
        <v>11</v>
      </c>
      <c r="J12" s="72">
        <v>485</v>
      </c>
      <c r="K12" s="73">
        <v>100</v>
      </c>
      <c r="L12" s="74">
        <v>899</v>
      </c>
      <c r="M12" s="73">
        <v>165</v>
      </c>
      <c r="N12" s="74">
        <v>819</v>
      </c>
      <c r="O12" s="75">
        <v>155</v>
      </c>
      <c r="P12" s="76">
        <f t="shared" si="0"/>
        <v>2203</v>
      </c>
      <c r="Q12" s="77">
        <f t="shared" si="1"/>
        <v>420</v>
      </c>
      <c r="R12" s="78">
        <f t="shared" si="2"/>
        <v>84</v>
      </c>
      <c r="S12" s="79">
        <f t="shared" si="3"/>
        <v>5.245238095238095</v>
      </c>
      <c r="T12" s="87">
        <v>3622.5</v>
      </c>
      <c r="U12" s="85">
        <f t="shared" si="6"/>
        <v>-0.39185645272601793</v>
      </c>
      <c r="V12" s="88">
        <v>2014055.5</v>
      </c>
      <c r="W12" s="89">
        <v>242492</v>
      </c>
      <c r="X12" s="90">
        <f t="shared" si="4"/>
        <v>8.305657506227009</v>
      </c>
    </row>
    <row r="13" spans="2:24" s="31" customFormat="1" ht="23.25" customHeight="1">
      <c r="B13" s="70">
        <f t="shared" si="5"/>
        <v>9</v>
      </c>
      <c r="C13" s="71" t="s">
        <v>37</v>
      </c>
      <c r="D13" s="65">
        <v>40522</v>
      </c>
      <c r="E13" s="66" t="s">
        <v>0</v>
      </c>
      <c r="F13" s="67" t="s">
        <v>1</v>
      </c>
      <c r="G13" s="68">
        <v>127</v>
      </c>
      <c r="H13" s="49">
        <v>6</v>
      </c>
      <c r="I13" s="63">
        <v>12</v>
      </c>
      <c r="J13" s="72">
        <v>315</v>
      </c>
      <c r="K13" s="73">
        <v>67</v>
      </c>
      <c r="L13" s="74">
        <v>983</v>
      </c>
      <c r="M13" s="73">
        <v>199</v>
      </c>
      <c r="N13" s="74">
        <v>686</v>
      </c>
      <c r="O13" s="75">
        <v>147</v>
      </c>
      <c r="P13" s="76">
        <f t="shared" si="0"/>
        <v>1984</v>
      </c>
      <c r="Q13" s="77">
        <f t="shared" si="1"/>
        <v>413</v>
      </c>
      <c r="R13" s="78">
        <f t="shared" si="2"/>
        <v>68.83333333333333</v>
      </c>
      <c r="S13" s="79">
        <f t="shared" si="3"/>
        <v>4.803874092009686</v>
      </c>
      <c r="T13" s="87">
        <v>2619.5</v>
      </c>
      <c r="U13" s="85">
        <f t="shared" si="6"/>
        <v>-0.24260355029585798</v>
      </c>
      <c r="V13" s="88">
        <v>2447691</v>
      </c>
      <c r="W13" s="89">
        <v>232075</v>
      </c>
      <c r="X13" s="90">
        <f t="shared" si="4"/>
        <v>10.546982656468813</v>
      </c>
    </row>
    <row r="14" spans="2:24" s="31" customFormat="1" ht="23.25" customHeight="1">
      <c r="B14" s="70">
        <f t="shared" si="5"/>
        <v>10</v>
      </c>
      <c r="C14" s="71" t="s">
        <v>38</v>
      </c>
      <c r="D14" s="65">
        <v>40543</v>
      </c>
      <c r="E14" s="66" t="s">
        <v>0</v>
      </c>
      <c r="F14" s="67" t="s">
        <v>1</v>
      </c>
      <c r="G14" s="68">
        <v>99</v>
      </c>
      <c r="H14" s="49">
        <v>3</v>
      </c>
      <c r="I14" s="63">
        <v>9</v>
      </c>
      <c r="J14" s="72">
        <v>303</v>
      </c>
      <c r="K14" s="73">
        <v>59</v>
      </c>
      <c r="L14" s="74">
        <v>879</v>
      </c>
      <c r="M14" s="73">
        <v>163</v>
      </c>
      <c r="N14" s="74">
        <v>421</v>
      </c>
      <c r="O14" s="75">
        <v>86</v>
      </c>
      <c r="P14" s="76">
        <f t="shared" si="0"/>
        <v>1603</v>
      </c>
      <c r="Q14" s="77">
        <f t="shared" si="1"/>
        <v>308</v>
      </c>
      <c r="R14" s="78">
        <f t="shared" si="2"/>
        <v>102.66666666666667</v>
      </c>
      <c r="S14" s="79">
        <f t="shared" si="3"/>
        <v>5.204545454545454</v>
      </c>
      <c r="T14" s="87">
        <v>961</v>
      </c>
      <c r="U14" s="85">
        <f t="shared" si="6"/>
        <v>0.668054110301769</v>
      </c>
      <c r="V14" s="88">
        <v>1376434.5</v>
      </c>
      <c r="W14" s="89">
        <v>125516</v>
      </c>
      <c r="X14" s="90">
        <f t="shared" si="4"/>
        <v>10.966207495458747</v>
      </c>
    </row>
    <row r="15" spans="2:24" s="31" customFormat="1" ht="23.25" customHeight="1">
      <c r="B15" s="70">
        <f t="shared" si="5"/>
        <v>11</v>
      </c>
      <c r="C15" s="71" t="s">
        <v>39</v>
      </c>
      <c r="D15" s="65">
        <v>40543</v>
      </c>
      <c r="E15" s="66" t="s">
        <v>0</v>
      </c>
      <c r="F15" s="67" t="s">
        <v>40</v>
      </c>
      <c r="G15" s="68">
        <v>77</v>
      </c>
      <c r="H15" s="49">
        <v>3</v>
      </c>
      <c r="I15" s="63">
        <v>9</v>
      </c>
      <c r="J15" s="72">
        <v>205.5</v>
      </c>
      <c r="K15" s="73">
        <v>47</v>
      </c>
      <c r="L15" s="74">
        <v>344</v>
      </c>
      <c r="M15" s="73">
        <v>75</v>
      </c>
      <c r="N15" s="74">
        <v>290</v>
      </c>
      <c r="O15" s="75">
        <v>65</v>
      </c>
      <c r="P15" s="76">
        <f t="shared" si="0"/>
        <v>839.5</v>
      </c>
      <c r="Q15" s="77">
        <f t="shared" si="1"/>
        <v>187</v>
      </c>
      <c r="R15" s="78">
        <f t="shared" si="2"/>
        <v>62.333333333333336</v>
      </c>
      <c r="S15" s="79">
        <f t="shared" si="3"/>
        <v>4.489304812834225</v>
      </c>
      <c r="T15" s="87">
        <v>432.5</v>
      </c>
      <c r="U15" s="85">
        <f t="shared" si="6"/>
        <v>0.9410404624277456</v>
      </c>
      <c r="V15" s="88">
        <v>212555.5</v>
      </c>
      <c r="W15" s="89">
        <v>22671</v>
      </c>
      <c r="X15" s="90">
        <f t="shared" si="4"/>
        <v>9.375656124564422</v>
      </c>
    </row>
    <row r="16" spans="2:24" s="39" customFormat="1" ht="17.25" customHeight="1" thickBot="1">
      <c r="B16" s="70"/>
      <c r="C16" s="189" t="s">
        <v>20</v>
      </c>
      <c r="D16" s="190"/>
      <c r="E16" s="191"/>
      <c r="F16" s="192"/>
      <c r="G16" s="32"/>
      <c r="H16" s="32">
        <f>SUM(H5:H15)</f>
        <v>259</v>
      </c>
      <c r="I16" s="33"/>
      <c r="J16" s="34"/>
      <c r="K16" s="35"/>
      <c r="L16" s="34"/>
      <c r="M16" s="35"/>
      <c r="N16" s="34"/>
      <c r="O16" s="35"/>
      <c r="P16" s="34">
        <f>SUM(P5:P15)</f>
        <v>1051364.5</v>
      </c>
      <c r="Q16" s="32">
        <f>SUM(Q5:Q15)</f>
        <v>86911</v>
      </c>
      <c r="R16" s="35">
        <f>Q16/H16</f>
        <v>335.56370656370655</v>
      </c>
      <c r="S16" s="36">
        <f>P16/Q16</f>
        <v>12.097024542347919</v>
      </c>
      <c r="T16" s="34"/>
      <c r="U16" s="37"/>
      <c r="V16" s="34"/>
      <c r="W16" s="35"/>
      <c r="X16" s="38"/>
    </row>
    <row r="18" spans="10:14" ht="18">
      <c r="J18" s="25"/>
      <c r="L18" s="25"/>
      <c r="N18" s="25"/>
    </row>
    <row r="19" spans="9:14" ht="18">
      <c r="I19" s="25"/>
      <c r="J19" s="25"/>
      <c r="K19" s="25"/>
      <c r="N19" s="25"/>
    </row>
    <row r="20" spans="9:16" ht="18">
      <c r="I20" s="25"/>
      <c r="J20" s="18"/>
      <c r="L20" s="18"/>
      <c r="M20" s="25"/>
      <c r="N20" s="18"/>
      <c r="P20" s="18"/>
    </row>
    <row r="21" spans="9:16" ht="18">
      <c r="I21" s="25"/>
      <c r="M21" s="25"/>
      <c r="N21" s="25"/>
      <c r="P21" s="18"/>
    </row>
    <row r="22" spans="9:13" ht="18">
      <c r="I22" s="25"/>
      <c r="J22" s="25"/>
      <c r="L22" s="25"/>
      <c r="M22" s="25"/>
    </row>
    <row r="23" spans="9:12" ht="18">
      <c r="I23" s="25"/>
      <c r="J23" s="25"/>
      <c r="K23" s="25"/>
      <c r="L23" s="25"/>
    </row>
    <row r="24" spans="2:24" s="24" customFormat="1" ht="18">
      <c r="B24" s="19"/>
      <c r="C24" s="20"/>
      <c r="D24" s="21"/>
      <c r="E24" s="18"/>
      <c r="F24" s="18"/>
      <c r="G24" s="22"/>
      <c r="H24" s="22"/>
      <c r="I24" s="22"/>
      <c r="J24" s="23"/>
      <c r="L24" s="18"/>
      <c r="N24" s="23"/>
      <c r="P24" s="25"/>
      <c r="Q24" s="26"/>
      <c r="S24" s="27"/>
      <c r="T24" s="28"/>
      <c r="U24" s="18"/>
      <c r="V24" s="23"/>
      <c r="X24" s="27"/>
    </row>
    <row r="27" spans="2:24" s="24" customFormat="1" ht="18">
      <c r="B27" s="19"/>
      <c r="C27" s="20"/>
      <c r="D27" s="21"/>
      <c r="E27" s="18"/>
      <c r="F27" s="18"/>
      <c r="G27" s="22"/>
      <c r="H27" s="22"/>
      <c r="I27" s="22"/>
      <c r="J27" s="23"/>
      <c r="L27" s="23"/>
      <c r="N27" s="25"/>
      <c r="P27" s="25"/>
      <c r="Q27" s="26"/>
      <c r="S27" s="27"/>
      <c r="T27" s="28"/>
      <c r="U27" s="18"/>
      <c r="V27" s="23"/>
      <c r="X27" s="27"/>
    </row>
    <row r="28" spans="2:24" s="24" customFormat="1" ht="18">
      <c r="B28" s="19"/>
      <c r="C28" s="20"/>
      <c r="D28" s="21"/>
      <c r="E28" s="18"/>
      <c r="F28" s="18"/>
      <c r="G28" s="22"/>
      <c r="H28" s="22"/>
      <c r="J28" s="23"/>
      <c r="L28" s="23"/>
      <c r="N28" s="23"/>
      <c r="P28" s="25"/>
      <c r="Q28" s="26"/>
      <c r="S28" s="27"/>
      <c r="T28" s="28"/>
      <c r="U28" s="18"/>
      <c r="V28" s="23"/>
      <c r="X28" s="27"/>
    </row>
  </sheetData>
  <sheetProtection/>
  <mergeCells count="15">
    <mergeCell ref="P3:S3"/>
    <mergeCell ref="T3:U3"/>
    <mergeCell ref="V3:X3"/>
    <mergeCell ref="C16:F1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D1" sqref="D1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177">
        <f>B4+1</f>
        <v>1</v>
      </c>
      <c r="C5" s="93" t="s">
        <v>96</v>
      </c>
      <c r="D5" s="65">
        <v>40697</v>
      </c>
      <c r="E5" s="66" t="s">
        <v>0</v>
      </c>
      <c r="F5" s="67" t="s">
        <v>1</v>
      </c>
      <c r="G5" s="68">
        <v>111</v>
      </c>
      <c r="H5" s="49">
        <v>111</v>
      </c>
      <c r="I5" s="63">
        <v>4</v>
      </c>
      <c r="J5" s="72">
        <v>29148</v>
      </c>
      <c r="K5" s="73">
        <v>2883</v>
      </c>
      <c r="L5" s="74">
        <v>43606.5</v>
      </c>
      <c r="M5" s="73">
        <v>4142</v>
      </c>
      <c r="N5" s="74">
        <v>55993</v>
      </c>
      <c r="O5" s="75">
        <v>5407</v>
      </c>
      <c r="P5" s="76">
        <f aca="true" t="shared" si="0" ref="P5:P28">J5+L5+N5</f>
        <v>128747.5</v>
      </c>
      <c r="Q5" s="77">
        <f aca="true" t="shared" si="1" ref="Q5:Q28">K5+M5+O5</f>
        <v>12432</v>
      </c>
      <c r="R5" s="78">
        <f>Q5/H5</f>
        <v>112</v>
      </c>
      <c r="S5" s="79">
        <f aca="true" t="shared" si="2" ref="S5:S28">+P5/Q5</f>
        <v>10.356137387387387</v>
      </c>
      <c r="T5" s="94">
        <v>171818.5</v>
      </c>
      <c r="U5" s="95">
        <f>-(T5-P5)/T5</f>
        <v>-0.25067731356053047</v>
      </c>
      <c r="V5" s="88">
        <v>1761062.75</v>
      </c>
      <c r="W5" s="89">
        <v>173857</v>
      </c>
      <c r="X5" s="90">
        <f aca="true" t="shared" si="3" ref="X5:X28">V5/W5</f>
        <v>10.129375003594909</v>
      </c>
    </row>
    <row r="6" spans="2:24" s="31" customFormat="1" ht="27" customHeight="1">
      <c r="B6" s="177">
        <f aca="true" t="shared" si="4" ref="B6:B28">B5+1</f>
        <v>2</v>
      </c>
      <c r="C6" s="93" t="s">
        <v>46</v>
      </c>
      <c r="D6" s="65">
        <v>40585</v>
      </c>
      <c r="E6" s="66" t="s">
        <v>0</v>
      </c>
      <c r="F6" s="106" t="s">
        <v>47</v>
      </c>
      <c r="G6" s="68">
        <v>58</v>
      </c>
      <c r="H6" s="49">
        <v>58</v>
      </c>
      <c r="I6" s="63">
        <v>20</v>
      </c>
      <c r="J6" s="72">
        <v>28723.5</v>
      </c>
      <c r="K6" s="73">
        <v>3110</v>
      </c>
      <c r="L6" s="74">
        <v>35225</v>
      </c>
      <c r="M6" s="73">
        <v>3624</v>
      </c>
      <c r="N6" s="74">
        <v>54288</v>
      </c>
      <c r="O6" s="75">
        <v>5496</v>
      </c>
      <c r="P6" s="76">
        <f t="shared" si="0"/>
        <v>118236.5</v>
      </c>
      <c r="Q6" s="77">
        <f t="shared" si="1"/>
        <v>12230</v>
      </c>
      <c r="R6" s="78">
        <f>Q6/H6</f>
        <v>210.86206896551724</v>
      </c>
      <c r="S6" s="79">
        <f t="shared" si="2"/>
        <v>9.667743254292724</v>
      </c>
      <c r="T6" s="94">
        <v>7906.5</v>
      </c>
      <c r="U6" s="95">
        <f>-(T6-P6)/T6</f>
        <v>13.95434136469993</v>
      </c>
      <c r="V6" s="88">
        <v>1088059.25</v>
      </c>
      <c r="W6" s="103">
        <v>135620</v>
      </c>
      <c r="X6" s="90">
        <f t="shared" si="3"/>
        <v>8.02285245539006</v>
      </c>
    </row>
    <row r="7" spans="2:24" s="31" customFormat="1" ht="27.75" customHeight="1">
      <c r="B7" s="177">
        <f t="shared" si="4"/>
        <v>3</v>
      </c>
      <c r="C7" s="93" t="s">
        <v>105</v>
      </c>
      <c r="D7" s="65">
        <v>40718</v>
      </c>
      <c r="E7" s="66" t="s">
        <v>0</v>
      </c>
      <c r="F7" s="67" t="s">
        <v>67</v>
      </c>
      <c r="G7" s="68">
        <v>42</v>
      </c>
      <c r="H7" s="49">
        <v>43</v>
      </c>
      <c r="I7" s="63">
        <v>1</v>
      </c>
      <c r="J7" s="72">
        <v>25108</v>
      </c>
      <c r="K7" s="73">
        <v>2157</v>
      </c>
      <c r="L7" s="74">
        <v>38866</v>
      </c>
      <c r="M7" s="73">
        <v>3299</v>
      </c>
      <c r="N7" s="74">
        <v>48066</v>
      </c>
      <c r="O7" s="75">
        <v>4054</v>
      </c>
      <c r="P7" s="76">
        <f t="shared" si="0"/>
        <v>112040</v>
      </c>
      <c r="Q7" s="77">
        <f t="shared" si="1"/>
        <v>9510</v>
      </c>
      <c r="R7" s="78">
        <f>Q7/H7</f>
        <v>221.1627906976744</v>
      </c>
      <c r="S7" s="79">
        <f t="shared" si="2"/>
        <v>11.781282860147213</v>
      </c>
      <c r="T7" s="94"/>
      <c r="U7" s="95"/>
      <c r="V7" s="88">
        <v>112040</v>
      </c>
      <c r="W7" s="89">
        <v>9510</v>
      </c>
      <c r="X7" s="90">
        <f t="shared" si="3"/>
        <v>11.781282860147213</v>
      </c>
    </row>
    <row r="8" spans="2:24" s="31" customFormat="1" ht="27" customHeight="1">
      <c r="B8" s="177">
        <f t="shared" si="4"/>
        <v>4</v>
      </c>
      <c r="C8" s="93" t="s">
        <v>104</v>
      </c>
      <c r="D8" s="65">
        <v>40718</v>
      </c>
      <c r="E8" s="66" t="s">
        <v>0</v>
      </c>
      <c r="F8" s="67" t="s">
        <v>0</v>
      </c>
      <c r="G8" s="68">
        <v>25</v>
      </c>
      <c r="H8" s="49">
        <v>26</v>
      </c>
      <c r="I8" s="63">
        <v>1</v>
      </c>
      <c r="J8" s="72">
        <v>7960</v>
      </c>
      <c r="K8" s="73">
        <v>705</v>
      </c>
      <c r="L8" s="74">
        <v>11283</v>
      </c>
      <c r="M8" s="73">
        <v>961</v>
      </c>
      <c r="N8" s="74">
        <v>17615</v>
      </c>
      <c r="O8" s="75">
        <v>1526</v>
      </c>
      <c r="P8" s="76">
        <f t="shared" si="0"/>
        <v>36858</v>
      </c>
      <c r="Q8" s="77">
        <f t="shared" si="1"/>
        <v>3192</v>
      </c>
      <c r="R8" s="78">
        <f>Q8/H8</f>
        <v>122.76923076923077</v>
      </c>
      <c r="S8" s="79">
        <f t="shared" si="2"/>
        <v>11.546992481203008</v>
      </c>
      <c r="T8" s="94"/>
      <c r="U8" s="95"/>
      <c r="V8" s="88">
        <v>36858</v>
      </c>
      <c r="W8" s="89">
        <v>3192</v>
      </c>
      <c r="X8" s="90">
        <f t="shared" si="3"/>
        <v>11.546992481203008</v>
      </c>
    </row>
    <row r="9" spans="2:24" s="31" customFormat="1" ht="27" customHeight="1">
      <c r="B9" s="177">
        <f t="shared" si="4"/>
        <v>5</v>
      </c>
      <c r="C9" s="93" t="s">
        <v>100</v>
      </c>
      <c r="D9" s="65">
        <v>40704</v>
      </c>
      <c r="E9" s="66" t="s">
        <v>0</v>
      </c>
      <c r="F9" s="67" t="s">
        <v>24</v>
      </c>
      <c r="G9" s="68">
        <v>25</v>
      </c>
      <c r="H9" s="49">
        <v>22</v>
      </c>
      <c r="I9" s="63">
        <v>3</v>
      </c>
      <c r="J9" s="72">
        <v>4732.5</v>
      </c>
      <c r="K9" s="73">
        <v>449</v>
      </c>
      <c r="L9" s="74">
        <v>6352.5</v>
      </c>
      <c r="M9" s="73">
        <v>591</v>
      </c>
      <c r="N9" s="74">
        <v>9824.5</v>
      </c>
      <c r="O9" s="75">
        <v>895</v>
      </c>
      <c r="P9" s="76">
        <f t="shared" si="0"/>
        <v>20909.5</v>
      </c>
      <c r="Q9" s="77">
        <f t="shared" si="1"/>
        <v>1935</v>
      </c>
      <c r="R9" s="78">
        <f>Q9/H9</f>
        <v>87.95454545454545</v>
      </c>
      <c r="S9" s="79">
        <f t="shared" si="2"/>
        <v>10.80594315245478</v>
      </c>
      <c r="T9" s="94">
        <v>38558.5</v>
      </c>
      <c r="U9" s="95">
        <f aca="true" t="shared" si="5" ref="U9:U28">-(T9-P9)/T9</f>
        <v>-0.4577200876590116</v>
      </c>
      <c r="V9" s="88">
        <v>202730.5</v>
      </c>
      <c r="W9" s="103">
        <v>17769</v>
      </c>
      <c r="X9" s="90">
        <f t="shared" si="3"/>
        <v>11.409223929315099</v>
      </c>
    </row>
    <row r="10" spans="2:24" s="31" customFormat="1" ht="27" customHeight="1">
      <c r="B10" s="177">
        <f t="shared" si="4"/>
        <v>6</v>
      </c>
      <c r="C10" s="93" t="s">
        <v>98</v>
      </c>
      <c r="D10" s="65">
        <v>40697</v>
      </c>
      <c r="E10" s="66" t="s">
        <v>0</v>
      </c>
      <c r="F10" s="67" t="s">
        <v>0</v>
      </c>
      <c r="G10" s="68">
        <v>71</v>
      </c>
      <c r="H10" s="49">
        <v>53</v>
      </c>
      <c r="I10" s="63">
        <v>4</v>
      </c>
      <c r="J10" s="72">
        <v>1895.5</v>
      </c>
      <c r="K10" s="73">
        <v>262</v>
      </c>
      <c r="L10" s="74">
        <v>4144</v>
      </c>
      <c r="M10" s="73">
        <v>524</v>
      </c>
      <c r="N10" s="74">
        <v>5602</v>
      </c>
      <c r="O10" s="75">
        <v>702</v>
      </c>
      <c r="P10" s="76">
        <f t="shared" si="0"/>
        <v>11641.5</v>
      </c>
      <c r="Q10" s="77">
        <f t="shared" si="1"/>
        <v>1488</v>
      </c>
      <c r="R10" s="78">
        <f>Q10/H10</f>
        <v>28.07547169811321</v>
      </c>
      <c r="S10" s="79">
        <f t="shared" si="2"/>
        <v>7.823588709677419</v>
      </c>
      <c r="T10" s="94">
        <v>20208.5</v>
      </c>
      <c r="U10" s="95">
        <f t="shared" si="5"/>
        <v>-0.4239305242843358</v>
      </c>
      <c r="V10" s="88">
        <v>346296.25</v>
      </c>
      <c r="W10" s="89">
        <v>38294</v>
      </c>
      <c r="X10" s="90">
        <f t="shared" si="3"/>
        <v>9.043094218415417</v>
      </c>
    </row>
    <row r="11" spans="2:24" s="31" customFormat="1" ht="27" customHeight="1">
      <c r="B11" s="177">
        <f t="shared" si="4"/>
        <v>7</v>
      </c>
      <c r="C11" s="93" t="s">
        <v>85</v>
      </c>
      <c r="D11" s="65">
        <v>40669</v>
      </c>
      <c r="E11" s="66" t="s">
        <v>0</v>
      </c>
      <c r="F11" s="67" t="s">
        <v>21</v>
      </c>
      <c r="G11" s="68">
        <v>58</v>
      </c>
      <c r="H11" s="49">
        <v>25</v>
      </c>
      <c r="I11" s="63">
        <v>8</v>
      </c>
      <c r="J11" s="72">
        <v>2173.5</v>
      </c>
      <c r="K11" s="73">
        <v>325</v>
      </c>
      <c r="L11" s="74">
        <v>2628.5</v>
      </c>
      <c r="M11" s="73">
        <v>383</v>
      </c>
      <c r="N11" s="74">
        <v>4394</v>
      </c>
      <c r="O11" s="75">
        <v>619</v>
      </c>
      <c r="P11" s="76">
        <f t="shared" si="0"/>
        <v>9196</v>
      </c>
      <c r="Q11" s="77">
        <f t="shared" si="1"/>
        <v>1327</v>
      </c>
      <c r="R11" s="78">
        <f>Q11/H11</f>
        <v>53.08</v>
      </c>
      <c r="S11" s="79">
        <f t="shared" si="2"/>
        <v>6.92991710625471</v>
      </c>
      <c r="T11" s="94">
        <v>14436</v>
      </c>
      <c r="U11" s="95">
        <f t="shared" si="5"/>
        <v>-0.3629814353006373</v>
      </c>
      <c r="V11" s="88">
        <v>731065</v>
      </c>
      <c r="W11" s="89">
        <v>84804</v>
      </c>
      <c r="X11" s="90">
        <f t="shared" si="3"/>
        <v>8.620642894203103</v>
      </c>
    </row>
    <row r="12" spans="2:24" s="31" customFormat="1" ht="27" customHeight="1">
      <c r="B12" s="177">
        <f t="shared" si="4"/>
        <v>8</v>
      </c>
      <c r="C12" s="93" t="s">
        <v>77</v>
      </c>
      <c r="D12" s="65">
        <v>40655</v>
      </c>
      <c r="E12" s="66" t="s">
        <v>0</v>
      </c>
      <c r="F12" s="106" t="s">
        <v>21</v>
      </c>
      <c r="G12" s="68">
        <v>15</v>
      </c>
      <c r="H12" s="49">
        <v>15</v>
      </c>
      <c r="I12" s="63">
        <v>10</v>
      </c>
      <c r="J12" s="72">
        <v>1846</v>
      </c>
      <c r="K12" s="73">
        <v>282</v>
      </c>
      <c r="L12" s="74">
        <v>2943</v>
      </c>
      <c r="M12" s="73">
        <v>387</v>
      </c>
      <c r="N12" s="74">
        <v>4364</v>
      </c>
      <c r="O12" s="75">
        <v>559</v>
      </c>
      <c r="P12" s="76">
        <f t="shared" si="0"/>
        <v>9153</v>
      </c>
      <c r="Q12" s="77">
        <f t="shared" si="1"/>
        <v>1228</v>
      </c>
      <c r="R12" s="78">
        <f>Q12/H12</f>
        <v>81.86666666666666</v>
      </c>
      <c r="S12" s="79">
        <f t="shared" si="2"/>
        <v>7.453583061889251</v>
      </c>
      <c r="T12" s="94">
        <v>9558</v>
      </c>
      <c r="U12" s="95">
        <f t="shared" si="5"/>
        <v>-0.0423728813559322</v>
      </c>
      <c r="V12" s="88">
        <v>184550.5</v>
      </c>
      <c r="W12" s="103">
        <v>23801</v>
      </c>
      <c r="X12" s="90">
        <f t="shared" si="3"/>
        <v>7.753896895088442</v>
      </c>
    </row>
    <row r="13" spans="2:24" s="31" customFormat="1" ht="27" customHeight="1">
      <c r="B13" s="177">
        <f t="shared" si="4"/>
        <v>9</v>
      </c>
      <c r="C13" s="93" t="s">
        <v>101</v>
      </c>
      <c r="D13" s="65">
        <v>40711</v>
      </c>
      <c r="E13" s="66" t="s">
        <v>0</v>
      </c>
      <c r="F13" s="67" t="s">
        <v>103</v>
      </c>
      <c r="G13" s="68">
        <v>35</v>
      </c>
      <c r="H13" s="49">
        <v>35</v>
      </c>
      <c r="I13" s="63">
        <v>2</v>
      </c>
      <c r="J13" s="72">
        <v>2146</v>
      </c>
      <c r="K13" s="73">
        <v>195</v>
      </c>
      <c r="L13" s="74">
        <v>3036</v>
      </c>
      <c r="M13" s="73">
        <v>262</v>
      </c>
      <c r="N13" s="74">
        <v>3940</v>
      </c>
      <c r="O13" s="75">
        <v>342</v>
      </c>
      <c r="P13" s="76">
        <f t="shared" si="0"/>
        <v>9122</v>
      </c>
      <c r="Q13" s="77">
        <f t="shared" si="1"/>
        <v>799</v>
      </c>
      <c r="R13" s="78">
        <f>Q13/H13</f>
        <v>22.82857142857143</v>
      </c>
      <c r="S13" s="79">
        <f t="shared" si="2"/>
        <v>11.41677096370463</v>
      </c>
      <c r="T13" s="94">
        <v>24702.5</v>
      </c>
      <c r="U13" s="95">
        <f t="shared" si="5"/>
        <v>-0.6307256350571805</v>
      </c>
      <c r="V13" s="88">
        <v>51838</v>
      </c>
      <c r="W13" s="89">
        <v>4619</v>
      </c>
      <c r="X13" s="90">
        <f t="shared" si="3"/>
        <v>11.22277549253085</v>
      </c>
    </row>
    <row r="14" spans="2:24" s="31" customFormat="1" ht="27" customHeight="1">
      <c r="B14" s="177">
        <f t="shared" si="4"/>
        <v>10</v>
      </c>
      <c r="C14" s="93" t="s">
        <v>78</v>
      </c>
      <c r="D14" s="65">
        <v>40662</v>
      </c>
      <c r="E14" s="66" t="s">
        <v>0</v>
      </c>
      <c r="F14" s="106" t="s">
        <v>1</v>
      </c>
      <c r="G14" s="68">
        <v>19</v>
      </c>
      <c r="H14" s="49">
        <v>17</v>
      </c>
      <c r="I14" s="63">
        <v>9</v>
      </c>
      <c r="J14" s="72">
        <v>1617.5</v>
      </c>
      <c r="K14" s="73">
        <v>233</v>
      </c>
      <c r="L14" s="74">
        <v>2502</v>
      </c>
      <c r="M14" s="73">
        <v>332</v>
      </c>
      <c r="N14" s="74">
        <v>3574</v>
      </c>
      <c r="O14" s="75">
        <v>466</v>
      </c>
      <c r="P14" s="76">
        <f t="shared" si="0"/>
        <v>7693.5</v>
      </c>
      <c r="Q14" s="77">
        <f t="shared" si="1"/>
        <v>1031</v>
      </c>
      <c r="R14" s="78">
        <f>Q14/H14</f>
        <v>60.64705882352941</v>
      </c>
      <c r="S14" s="79">
        <f t="shared" si="2"/>
        <v>7.462172647914646</v>
      </c>
      <c r="T14" s="94">
        <v>7772</v>
      </c>
      <c r="U14" s="95">
        <f t="shared" si="5"/>
        <v>-0.01010036026762738</v>
      </c>
      <c r="V14" s="88">
        <v>297493.75</v>
      </c>
      <c r="W14" s="103">
        <v>29505</v>
      </c>
      <c r="X14" s="90">
        <f t="shared" si="3"/>
        <v>10.082824944924589</v>
      </c>
    </row>
    <row r="15" spans="2:24" s="31" customFormat="1" ht="27" customHeight="1">
      <c r="B15" s="177">
        <f t="shared" si="4"/>
        <v>11</v>
      </c>
      <c r="C15" s="93" t="s">
        <v>90</v>
      </c>
      <c r="D15" s="65">
        <v>40676</v>
      </c>
      <c r="E15" s="66" t="s">
        <v>0</v>
      </c>
      <c r="F15" s="106" t="s">
        <v>91</v>
      </c>
      <c r="G15" s="68">
        <v>10</v>
      </c>
      <c r="H15" s="49">
        <v>10</v>
      </c>
      <c r="I15" s="63">
        <v>7</v>
      </c>
      <c r="J15" s="72">
        <v>1018.5</v>
      </c>
      <c r="K15" s="73">
        <v>105</v>
      </c>
      <c r="L15" s="74">
        <v>2319</v>
      </c>
      <c r="M15" s="73">
        <v>212</v>
      </c>
      <c r="N15" s="74">
        <v>3150.5</v>
      </c>
      <c r="O15" s="75">
        <v>288</v>
      </c>
      <c r="P15" s="76">
        <f t="shared" si="0"/>
        <v>6488</v>
      </c>
      <c r="Q15" s="77">
        <f t="shared" si="1"/>
        <v>605</v>
      </c>
      <c r="R15" s="78">
        <f>Q15/H15</f>
        <v>60.5</v>
      </c>
      <c r="S15" s="79">
        <f t="shared" si="2"/>
        <v>10.72396694214876</v>
      </c>
      <c r="T15" s="94">
        <v>5923.5</v>
      </c>
      <c r="U15" s="95">
        <f t="shared" si="5"/>
        <v>0.09529838777749641</v>
      </c>
      <c r="V15" s="88">
        <v>87206.5</v>
      </c>
      <c r="W15" s="103">
        <v>10733</v>
      </c>
      <c r="X15" s="90">
        <f t="shared" si="3"/>
        <v>8.12508152427094</v>
      </c>
    </row>
    <row r="16" spans="2:24" s="31" customFormat="1" ht="27" customHeight="1">
      <c r="B16" s="177">
        <f t="shared" si="4"/>
        <v>12</v>
      </c>
      <c r="C16" s="93" t="s">
        <v>95</v>
      </c>
      <c r="D16" s="65">
        <v>40690</v>
      </c>
      <c r="E16" s="66" t="s">
        <v>0</v>
      </c>
      <c r="F16" s="67" t="s">
        <v>21</v>
      </c>
      <c r="G16" s="68">
        <v>11</v>
      </c>
      <c r="H16" s="49">
        <v>11</v>
      </c>
      <c r="I16" s="63">
        <v>5</v>
      </c>
      <c r="J16" s="72">
        <v>790</v>
      </c>
      <c r="K16" s="73">
        <v>148</v>
      </c>
      <c r="L16" s="74">
        <v>1274.5</v>
      </c>
      <c r="M16" s="73">
        <v>240</v>
      </c>
      <c r="N16" s="74">
        <v>1898.5</v>
      </c>
      <c r="O16" s="75">
        <v>325</v>
      </c>
      <c r="P16" s="76">
        <f t="shared" si="0"/>
        <v>3963</v>
      </c>
      <c r="Q16" s="77">
        <f t="shared" si="1"/>
        <v>713</v>
      </c>
      <c r="R16" s="78">
        <f>Q16/H16</f>
        <v>64.81818181818181</v>
      </c>
      <c r="S16" s="79">
        <f t="shared" si="2"/>
        <v>5.55820476858345</v>
      </c>
      <c r="T16" s="94">
        <v>3544</v>
      </c>
      <c r="U16" s="95">
        <f t="shared" si="5"/>
        <v>0.11822799097065463</v>
      </c>
      <c r="V16" s="88">
        <v>48670</v>
      </c>
      <c r="W16" s="89">
        <v>6261</v>
      </c>
      <c r="X16" s="90">
        <f t="shared" si="3"/>
        <v>7.773518607251238</v>
      </c>
    </row>
    <row r="17" spans="2:24" s="31" customFormat="1" ht="27" customHeight="1">
      <c r="B17" s="177">
        <f t="shared" si="4"/>
        <v>13</v>
      </c>
      <c r="C17" s="93" t="s">
        <v>94</v>
      </c>
      <c r="D17" s="65">
        <v>40683</v>
      </c>
      <c r="E17" s="66" t="s">
        <v>0</v>
      </c>
      <c r="F17" s="67" t="s">
        <v>21</v>
      </c>
      <c r="G17" s="68">
        <v>6</v>
      </c>
      <c r="H17" s="49">
        <v>6</v>
      </c>
      <c r="I17" s="63">
        <v>6</v>
      </c>
      <c r="J17" s="72">
        <v>922.5</v>
      </c>
      <c r="K17" s="73">
        <v>115</v>
      </c>
      <c r="L17" s="74">
        <v>1089</v>
      </c>
      <c r="M17" s="73">
        <v>163</v>
      </c>
      <c r="N17" s="74">
        <v>1069.5</v>
      </c>
      <c r="O17" s="75">
        <v>183</v>
      </c>
      <c r="P17" s="76">
        <f t="shared" si="0"/>
        <v>3081</v>
      </c>
      <c r="Q17" s="77">
        <f t="shared" si="1"/>
        <v>461</v>
      </c>
      <c r="R17" s="78">
        <f>Q17/H17</f>
        <v>76.83333333333333</v>
      </c>
      <c r="S17" s="79">
        <f t="shared" si="2"/>
        <v>6.683297180043384</v>
      </c>
      <c r="T17" s="94">
        <v>5991</v>
      </c>
      <c r="U17" s="95">
        <f t="shared" si="5"/>
        <v>-0.485728592889334</v>
      </c>
      <c r="V17" s="102">
        <v>45994</v>
      </c>
      <c r="W17" s="103">
        <v>4479</v>
      </c>
      <c r="X17" s="90">
        <f t="shared" si="3"/>
        <v>10.268810002232641</v>
      </c>
    </row>
    <row r="18" spans="2:24" s="31" customFormat="1" ht="27" customHeight="1">
      <c r="B18" s="177">
        <f t="shared" si="4"/>
        <v>14</v>
      </c>
      <c r="C18" s="93" t="s">
        <v>69</v>
      </c>
      <c r="D18" s="65">
        <v>40641</v>
      </c>
      <c r="E18" s="66" t="s">
        <v>0</v>
      </c>
      <c r="F18" s="67" t="s">
        <v>1</v>
      </c>
      <c r="G18" s="68">
        <v>137</v>
      </c>
      <c r="H18" s="49">
        <v>8</v>
      </c>
      <c r="I18" s="63">
        <v>12</v>
      </c>
      <c r="J18" s="72">
        <v>1995.5</v>
      </c>
      <c r="K18" s="73">
        <v>436</v>
      </c>
      <c r="L18" s="74">
        <v>658</v>
      </c>
      <c r="M18" s="73">
        <v>96</v>
      </c>
      <c r="N18" s="74">
        <v>314</v>
      </c>
      <c r="O18" s="75">
        <v>55</v>
      </c>
      <c r="P18" s="76">
        <f t="shared" si="0"/>
        <v>2967.5</v>
      </c>
      <c r="Q18" s="77">
        <f t="shared" si="1"/>
        <v>587</v>
      </c>
      <c r="R18" s="78">
        <f>Q18/H18</f>
        <v>73.375</v>
      </c>
      <c r="S18" s="79">
        <f t="shared" si="2"/>
        <v>5.055366269165247</v>
      </c>
      <c r="T18" s="94">
        <v>1929</v>
      </c>
      <c r="U18" s="95">
        <f t="shared" si="5"/>
        <v>0.5383618455158113</v>
      </c>
      <c r="V18" s="88">
        <v>3334254.49</v>
      </c>
      <c r="W18" s="103">
        <v>344922</v>
      </c>
      <c r="X18" s="90">
        <f t="shared" si="3"/>
        <v>9.666691280927283</v>
      </c>
    </row>
    <row r="19" spans="2:24" s="31" customFormat="1" ht="27" customHeight="1">
      <c r="B19" s="177">
        <f t="shared" si="4"/>
        <v>15</v>
      </c>
      <c r="C19" s="93" t="s">
        <v>74</v>
      </c>
      <c r="D19" s="65">
        <v>40648</v>
      </c>
      <c r="E19" s="66" t="s">
        <v>0</v>
      </c>
      <c r="F19" s="67" t="s">
        <v>1</v>
      </c>
      <c r="G19" s="68">
        <v>72</v>
      </c>
      <c r="H19" s="49">
        <v>10</v>
      </c>
      <c r="I19" s="63">
        <v>11</v>
      </c>
      <c r="J19" s="72">
        <v>628</v>
      </c>
      <c r="K19" s="73">
        <v>92</v>
      </c>
      <c r="L19" s="74">
        <v>1051</v>
      </c>
      <c r="M19" s="73">
        <v>155</v>
      </c>
      <c r="N19" s="74">
        <v>1095</v>
      </c>
      <c r="O19" s="75">
        <v>163</v>
      </c>
      <c r="P19" s="76">
        <f t="shared" si="0"/>
        <v>2774</v>
      </c>
      <c r="Q19" s="77">
        <f t="shared" si="1"/>
        <v>410</v>
      </c>
      <c r="R19" s="78">
        <f>Q19/H19</f>
        <v>41</v>
      </c>
      <c r="S19" s="79">
        <f t="shared" si="2"/>
        <v>6.765853658536585</v>
      </c>
      <c r="T19" s="94">
        <v>7943</v>
      </c>
      <c r="U19" s="95">
        <f t="shared" si="5"/>
        <v>-0.6507616769482564</v>
      </c>
      <c r="V19" s="88">
        <v>846210.5</v>
      </c>
      <c r="W19" s="103">
        <v>94072</v>
      </c>
      <c r="X19" s="90">
        <f t="shared" si="3"/>
        <v>8.995349306913853</v>
      </c>
    </row>
    <row r="20" spans="2:24" s="31" customFormat="1" ht="27" customHeight="1">
      <c r="B20" s="177">
        <f t="shared" si="4"/>
        <v>16</v>
      </c>
      <c r="C20" s="93" t="s">
        <v>83</v>
      </c>
      <c r="D20" s="65">
        <v>40669</v>
      </c>
      <c r="E20" s="66" t="s">
        <v>0</v>
      </c>
      <c r="F20" s="67" t="s">
        <v>84</v>
      </c>
      <c r="G20" s="68">
        <v>31</v>
      </c>
      <c r="H20" s="49">
        <v>13</v>
      </c>
      <c r="I20" s="63">
        <v>8</v>
      </c>
      <c r="J20" s="72">
        <v>529.5</v>
      </c>
      <c r="K20" s="73">
        <v>95</v>
      </c>
      <c r="L20" s="74">
        <v>592</v>
      </c>
      <c r="M20" s="73">
        <v>107</v>
      </c>
      <c r="N20" s="74">
        <v>1167</v>
      </c>
      <c r="O20" s="75">
        <v>178</v>
      </c>
      <c r="P20" s="76">
        <f t="shared" si="0"/>
        <v>2288.5</v>
      </c>
      <c r="Q20" s="77">
        <f t="shared" si="1"/>
        <v>380</v>
      </c>
      <c r="R20" s="78">
        <f>Q20/H20</f>
        <v>29.23076923076923</v>
      </c>
      <c r="S20" s="79">
        <f t="shared" si="2"/>
        <v>6.022368421052631</v>
      </c>
      <c r="T20" s="94">
        <v>2309</v>
      </c>
      <c r="U20" s="95">
        <f t="shared" si="5"/>
        <v>-0.008878302295365958</v>
      </c>
      <c r="V20" s="88">
        <v>408896.5</v>
      </c>
      <c r="W20" s="103">
        <v>50254</v>
      </c>
      <c r="X20" s="90">
        <f t="shared" si="3"/>
        <v>8.136596091853384</v>
      </c>
    </row>
    <row r="21" spans="2:24" s="31" customFormat="1" ht="27" customHeight="1">
      <c r="B21" s="177">
        <f t="shared" si="4"/>
        <v>17</v>
      </c>
      <c r="C21" s="93" t="s">
        <v>76</v>
      </c>
      <c r="D21" s="65">
        <v>40655</v>
      </c>
      <c r="E21" s="66" t="s">
        <v>0</v>
      </c>
      <c r="F21" s="67" t="s">
        <v>51</v>
      </c>
      <c r="G21" s="68">
        <v>156</v>
      </c>
      <c r="H21" s="49">
        <v>5</v>
      </c>
      <c r="I21" s="63">
        <v>10</v>
      </c>
      <c r="J21" s="72">
        <v>290</v>
      </c>
      <c r="K21" s="73">
        <v>60</v>
      </c>
      <c r="L21" s="74">
        <v>625</v>
      </c>
      <c r="M21" s="73">
        <v>139</v>
      </c>
      <c r="N21" s="74">
        <v>584</v>
      </c>
      <c r="O21" s="75">
        <v>127</v>
      </c>
      <c r="P21" s="76">
        <f t="shared" si="0"/>
        <v>1499</v>
      </c>
      <c r="Q21" s="77">
        <f t="shared" si="1"/>
        <v>326</v>
      </c>
      <c r="R21" s="78">
        <f>Q21/H21</f>
        <v>65.2</v>
      </c>
      <c r="S21" s="79">
        <f t="shared" si="2"/>
        <v>4.598159509202454</v>
      </c>
      <c r="T21" s="94">
        <v>2113</v>
      </c>
      <c r="U21" s="95">
        <f t="shared" si="5"/>
        <v>-0.29058211074301943</v>
      </c>
      <c r="V21" s="88">
        <v>840944</v>
      </c>
      <c r="W21" s="103">
        <v>102828</v>
      </c>
      <c r="X21" s="90">
        <f t="shared" si="3"/>
        <v>8.178161590228342</v>
      </c>
    </row>
    <row r="22" spans="2:24" s="31" customFormat="1" ht="27.75" customHeight="1">
      <c r="B22" s="177">
        <f t="shared" si="4"/>
        <v>18</v>
      </c>
      <c r="C22" s="93" t="s">
        <v>99</v>
      </c>
      <c r="D22" s="65">
        <v>40704</v>
      </c>
      <c r="E22" s="66" t="s">
        <v>0</v>
      </c>
      <c r="F22" s="67" t="s">
        <v>67</v>
      </c>
      <c r="G22" s="68">
        <v>5</v>
      </c>
      <c r="H22" s="49">
        <v>4</v>
      </c>
      <c r="I22" s="63">
        <v>3</v>
      </c>
      <c r="J22" s="72">
        <v>441.5</v>
      </c>
      <c r="K22" s="73">
        <v>34</v>
      </c>
      <c r="L22" s="74">
        <v>306</v>
      </c>
      <c r="M22" s="73">
        <v>26</v>
      </c>
      <c r="N22" s="74">
        <v>719</v>
      </c>
      <c r="O22" s="75">
        <v>59</v>
      </c>
      <c r="P22" s="76">
        <f t="shared" si="0"/>
        <v>1466.5</v>
      </c>
      <c r="Q22" s="77">
        <f t="shared" si="1"/>
        <v>119</v>
      </c>
      <c r="R22" s="78">
        <f>Q22/H22</f>
        <v>29.75</v>
      </c>
      <c r="S22" s="79">
        <f t="shared" si="2"/>
        <v>12.323529411764707</v>
      </c>
      <c r="T22" s="94">
        <v>2740.5</v>
      </c>
      <c r="U22" s="95">
        <f t="shared" si="5"/>
        <v>-0.4648786717752235</v>
      </c>
      <c r="V22" s="88">
        <v>26895</v>
      </c>
      <c r="W22" s="89">
        <v>1984</v>
      </c>
      <c r="X22" s="90">
        <f t="shared" si="3"/>
        <v>13.555947580645162</v>
      </c>
    </row>
    <row r="23" spans="2:24" s="31" customFormat="1" ht="27" customHeight="1">
      <c r="B23" s="177">
        <f t="shared" si="4"/>
        <v>19</v>
      </c>
      <c r="C23" s="93" t="s">
        <v>97</v>
      </c>
      <c r="D23" s="65">
        <v>40697</v>
      </c>
      <c r="E23" s="66" t="s">
        <v>0</v>
      </c>
      <c r="F23" s="67" t="s">
        <v>21</v>
      </c>
      <c r="G23" s="68">
        <v>6</v>
      </c>
      <c r="H23" s="49">
        <v>5</v>
      </c>
      <c r="I23" s="63">
        <v>4</v>
      </c>
      <c r="J23" s="72">
        <v>116</v>
      </c>
      <c r="K23" s="73">
        <v>13</v>
      </c>
      <c r="L23" s="74">
        <v>384</v>
      </c>
      <c r="M23" s="73">
        <v>43</v>
      </c>
      <c r="N23" s="74">
        <v>897</v>
      </c>
      <c r="O23" s="75">
        <v>111</v>
      </c>
      <c r="P23" s="76">
        <f t="shared" si="0"/>
        <v>1397</v>
      </c>
      <c r="Q23" s="77">
        <f t="shared" si="1"/>
        <v>167</v>
      </c>
      <c r="R23" s="78">
        <f>Q23/H23</f>
        <v>33.4</v>
      </c>
      <c r="S23" s="79">
        <f t="shared" si="2"/>
        <v>8.365269461077844</v>
      </c>
      <c r="T23" s="94">
        <v>806</v>
      </c>
      <c r="U23" s="95">
        <f t="shared" si="5"/>
        <v>0.7332506203473945</v>
      </c>
      <c r="V23" s="88">
        <v>14537.5</v>
      </c>
      <c r="W23" s="89">
        <v>1477</v>
      </c>
      <c r="X23" s="90">
        <f t="shared" si="3"/>
        <v>9.842586323628977</v>
      </c>
    </row>
    <row r="24" spans="2:24" s="31" customFormat="1" ht="23.25" customHeight="1">
      <c r="B24" s="177">
        <f t="shared" si="4"/>
        <v>20</v>
      </c>
      <c r="C24" s="93" t="s">
        <v>88</v>
      </c>
      <c r="D24" s="65">
        <v>40676</v>
      </c>
      <c r="E24" s="66" t="s">
        <v>0</v>
      </c>
      <c r="F24" s="106" t="s">
        <v>89</v>
      </c>
      <c r="G24" s="68">
        <v>10</v>
      </c>
      <c r="H24" s="49">
        <v>6</v>
      </c>
      <c r="I24" s="63">
        <v>6</v>
      </c>
      <c r="J24" s="72">
        <v>368</v>
      </c>
      <c r="K24" s="73">
        <v>65</v>
      </c>
      <c r="L24" s="74">
        <v>366</v>
      </c>
      <c r="M24" s="73">
        <v>63</v>
      </c>
      <c r="N24" s="74">
        <v>605</v>
      </c>
      <c r="O24" s="75">
        <v>109</v>
      </c>
      <c r="P24" s="76">
        <f t="shared" si="0"/>
        <v>1339</v>
      </c>
      <c r="Q24" s="77">
        <f t="shared" si="1"/>
        <v>237</v>
      </c>
      <c r="R24" s="78">
        <f>Q24/H24</f>
        <v>39.5</v>
      </c>
      <c r="S24" s="79">
        <f t="shared" si="2"/>
        <v>5.649789029535865</v>
      </c>
      <c r="T24" s="94">
        <v>300</v>
      </c>
      <c r="U24" s="95">
        <f t="shared" si="5"/>
        <v>3.4633333333333334</v>
      </c>
      <c r="V24" s="88">
        <v>41017</v>
      </c>
      <c r="W24" s="89">
        <v>5706</v>
      </c>
      <c r="X24" s="90">
        <f t="shared" si="3"/>
        <v>7.1883981773571675</v>
      </c>
    </row>
    <row r="25" spans="2:24" s="31" customFormat="1" ht="27" customHeight="1">
      <c r="B25" s="177">
        <f t="shared" si="4"/>
        <v>21</v>
      </c>
      <c r="C25" s="93" t="s">
        <v>102</v>
      </c>
      <c r="D25" s="65">
        <v>40711</v>
      </c>
      <c r="E25" s="66" t="s">
        <v>0</v>
      </c>
      <c r="F25" s="67" t="s">
        <v>21</v>
      </c>
      <c r="G25" s="68">
        <v>1</v>
      </c>
      <c r="H25" s="49">
        <v>1</v>
      </c>
      <c r="I25" s="63">
        <v>2</v>
      </c>
      <c r="J25" s="72">
        <v>200</v>
      </c>
      <c r="K25" s="73">
        <v>25</v>
      </c>
      <c r="L25" s="74">
        <v>480</v>
      </c>
      <c r="M25" s="73">
        <v>60</v>
      </c>
      <c r="N25" s="74">
        <v>480</v>
      </c>
      <c r="O25" s="75">
        <v>60</v>
      </c>
      <c r="P25" s="76">
        <f t="shared" si="0"/>
        <v>1160</v>
      </c>
      <c r="Q25" s="77">
        <f t="shared" si="1"/>
        <v>145</v>
      </c>
      <c r="R25" s="78">
        <f>Q25/H25</f>
        <v>145</v>
      </c>
      <c r="S25" s="79">
        <f t="shared" si="2"/>
        <v>8</v>
      </c>
      <c r="T25" s="94">
        <v>1132</v>
      </c>
      <c r="U25" s="95">
        <f t="shared" si="5"/>
        <v>0.024734982332155476</v>
      </c>
      <c r="V25" s="88">
        <v>3239</v>
      </c>
      <c r="W25" s="101">
        <v>288</v>
      </c>
      <c r="X25" s="90">
        <f t="shared" si="3"/>
        <v>11.246527777777779</v>
      </c>
    </row>
    <row r="26" spans="2:24" s="31" customFormat="1" ht="27" customHeight="1">
      <c r="B26" s="177">
        <f t="shared" si="4"/>
        <v>22</v>
      </c>
      <c r="C26" s="93" t="s">
        <v>79</v>
      </c>
      <c r="D26" s="65">
        <v>40662</v>
      </c>
      <c r="E26" s="66" t="s">
        <v>0</v>
      </c>
      <c r="F26" s="67" t="s">
        <v>24</v>
      </c>
      <c r="G26" s="68">
        <v>10</v>
      </c>
      <c r="H26" s="49">
        <v>5</v>
      </c>
      <c r="I26" s="63">
        <v>9</v>
      </c>
      <c r="J26" s="72">
        <v>111</v>
      </c>
      <c r="K26" s="73">
        <v>16</v>
      </c>
      <c r="L26" s="74">
        <v>175</v>
      </c>
      <c r="M26" s="73">
        <v>21</v>
      </c>
      <c r="N26" s="74">
        <v>301</v>
      </c>
      <c r="O26" s="75">
        <v>34</v>
      </c>
      <c r="P26" s="76">
        <f t="shared" si="0"/>
        <v>587</v>
      </c>
      <c r="Q26" s="77">
        <f t="shared" si="1"/>
        <v>71</v>
      </c>
      <c r="R26" s="78">
        <f>Q26/H26</f>
        <v>14.2</v>
      </c>
      <c r="S26" s="79">
        <f t="shared" si="2"/>
        <v>8.267605633802816</v>
      </c>
      <c r="T26" s="94">
        <v>1439</v>
      </c>
      <c r="U26" s="95">
        <f t="shared" si="5"/>
        <v>-0.592077831827658</v>
      </c>
      <c r="V26" s="88">
        <v>37781.5</v>
      </c>
      <c r="W26" s="89">
        <v>4366</v>
      </c>
      <c r="X26" s="90">
        <f t="shared" si="3"/>
        <v>8.653573064590013</v>
      </c>
    </row>
    <row r="27" spans="2:24" s="31" customFormat="1" ht="27.75" customHeight="1">
      <c r="B27" s="177">
        <f t="shared" si="4"/>
        <v>23</v>
      </c>
      <c r="C27" s="93" t="s">
        <v>92</v>
      </c>
      <c r="D27" s="65">
        <v>40682</v>
      </c>
      <c r="E27" s="66" t="s">
        <v>0</v>
      </c>
      <c r="F27" s="67" t="s">
        <v>93</v>
      </c>
      <c r="G27" s="68">
        <v>101</v>
      </c>
      <c r="H27" s="49">
        <v>6</v>
      </c>
      <c r="I27" s="63">
        <v>6</v>
      </c>
      <c r="J27" s="72">
        <v>117</v>
      </c>
      <c r="K27" s="73">
        <v>20</v>
      </c>
      <c r="L27" s="74">
        <v>121.5</v>
      </c>
      <c r="M27" s="73">
        <v>20</v>
      </c>
      <c r="N27" s="74">
        <v>211</v>
      </c>
      <c r="O27" s="75">
        <v>34</v>
      </c>
      <c r="P27" s="76">
        <f t="shared" si="0"/>
        <v>449.5</v>
      </c>
      <c r="Q27" s="77">
        <f t="shared" si="1"/>
        <v>74</v>
      </c>
      <c r="R27" s="78">
        <f>Q27/H27</f>
        <v>12.333333333333334</v>
      </c>
      <c r="S27" s="79">
        <f t="shared" si="2"/>
        <v>6.074324324324325</v>
      </c>
      <c r="T27" s="94">
        <v>1617</v>
      </c>
      <c r="U27" s="95">
        <f t="shared" si="5"/>
        <v>-0.7220160791589363</v>
      </c>
      <c r="V27" s="88">
        <v>177234</v>
      </c>
      <c r="W27" s="89">
        <v>22408</v>
      </c>
      <c r="X27" s="90">
        <f t="shared" si="3"/>
        <v>7.909407354516244</v>
      </c>
    </row>
    <row r="28" spans="2:24" s="31" customFormat="1" ht="27.75" customHeight="1">
      <c r="B28" s="177">
        <f t="shared" si="4"/>
        <v>24</v>
      </c>
      <c r="C28" s="93" t="s">
        <v>80</v>
      </c>
      <c r="D28" s="65">
        <v>40662</v>
      </c>
      <c r="E28" s="66" t="s">
        <v>0</v>
      </c>
      <c r="F28" s="67" t="s">
        <v>81</v>
      </c>
      <c r="G28" s="68">
        <v>10</v>
      </c>
      <c r="H28" s="49">
        <v>2</v>
      </c>
      <c r="I28" s="63">
        <v>5</v>
      </c>
      <c r="J28" s="72">
        <v>24</v>
      </c>
      <c r="K28" s="73">
        <v>3</v>
      </c>
      <c r="L28" s="74">
        <v>40</v>
      </c>
      <c r="M28" s="73">
        <v>5</v>
      </c>
      <c r="N28" s="74">
        <v>319</v>
      </c>
      <c r="O28" s="75">
        <v>39</v>
      </c>
      <c r="P28" s="76">
        <f t="shared" si="0"/>
        <v>383</v>
      </c>
      <c r="Q28" s="77">
        <f t="shared" si="1"/>
        <v>47</v>
      </c>
      <c r="R28" s="78">
        <f>Q28/H28</f>
        <v>23.5</v>
      </c>
      <c r="S28" s="79">
        <f t="shared" si="2"/>
        <v>8.148936170212766</v>
      </c>
      <c r="T28" s="94">
        <v>182</v>
      </c>
      <c r="U28" s="95">
        <f t="shared" si="5"/>
        <v>1.1043956043956045</v>
      </c>
      <c r="V28" s="88">
        <v>18964.25</v>
      </c>
      <c r="W28" s="89">
        <v>2437</v>
      </c>
      <c r="X28" s="90">
        <f t="shared" si="3"/>
        <v>7.781801395157981</v>
      </c>
    </row>
    <row r="29" spans="2:24" s="39" customFormat="1" ht="27.75" customHeight="1" thickBot="1">
      <c r="B29" s="104"/>
      <c r="C29" s="189" t="s">
        <v>20</v>
      </c>
      <c r="D29" s="190"/>
      <c r="E29" s="191"/>
      <c r="F29" s="192"/>
      <c r="G29" s="32"/>
      <c r="H29" s="32">
        <f>SUM(H5:H28)</f>
        <v>497</v>
      </c>
      <c r="I29" s="33"/>
      <c r="J29" s="34"/>
      <c r="K29" s="35"/>
      <c r="L29" s="34"/>
      <c r="M29" s="35"/>
      <c r="N29" s="34"/>
      <c r="O29" s="35"/>
      <c r="P29" s="34">
        <f>SUM(P5:P28)</f>
        <v>493440.5</v>
      </c>
      <c r="Q29" s="32">
        <f>SUM(Q5:Q28)</f>
        <v>49514</v>
      </c>
      <c r="R29" s="35">
        <f>Q29/H29</f>
        <v>99.62575452716298</v>
      </c>
      <c r="S29" s="36">
        <f>P29/Q29</f>
        <v>9.965676374358766</v>
      </c>
      <c r="T29" s="34"/>
      <c r="U29" s="37"/>
      <c r="V29" s="34"/>
      <c r="W29" s="35"/>
      <c r="X29" s="38"/>
    </row>
    <row r="31" spans="10:14" ht="18">
      <c r="J31" s="25"/>
      <c r="L31" s="25"/>
      <c r="N31" s="25"/>
    </row>
    <row r="32" spans="9:14" ht="18">
      <c r="I32" s="25"/>
      <c r="J32" s="25"/>
      <c r="K32" s="25"/>
      <c r="N32" s="25"/>
    </row>
    <row r="33" spans="9:16" ht="18">
      <c r="I33" s="25"/>
      <c r="J33" s="18"/>
      <c r="L33" s="18"/>
      <c r="M33" s="25"/>
      <c r="N33" s="18"/>
      <c r="P33" s="18"/>
    </row>
    <row r="34" spans="9:16" ht="18">
      <c r="I34" s="25"/>
      <c r="M34" s="25"/>
      <c r="N34" s="25"/>
      <c r="P34" s="18"/>
    </row>
    <row r="35" spans="9:13" ht="18">
      <c r="I35" s="25"/>
      <c r="J35" s="25"/>
      <c r="L35" s="25"/>
      <c r="M35" s="25"/>
    </row>
    <row r="36" spans="9:12" ht="18">
      <c r="I36" s="25"/>
      <c r="J36" s="25"/>
      <c r="K36" s="25"/>
      <c r="L36" s="25"/>
    </row>
    <row r="37" spans="2:24" s="24" customFormat="1" ht="18">
      <c r="B37" s="19"/>
      <c r="C37" s="20"/>
      <c r="D37" s="21"/>
      <c r="E37" s="18"/>
      <c r="F37" s="18"/>
      <c r="G37" s="22"/>
      <c r="H37" s="22"/>
      <c r="I37" s="22"/>
      <c r="J37" s="23"/>
      <c r="L37" s="18"/>
      <c r="N37" s="23"/>
      <c r="P37" s="25"/>
      <c r="Q37" s="26"/>
      <c r="S37" s="27"/>
      <c r="T37" s="28"/>
      <c r="U37" s="18"/>
      <c r="V37" s="23"/>
      <c r="X37" s="27"/>
    </row>
    <row r="40" spans="2:24" s="24" customFormat="1" ht="18">
      <c r="B40" s="19"/>
      <c r="C40" s="20"/>
      <c r="D40" s="21"/>
      <c r="E40" s="18"/>
      <c r="F40" s="18"/>
      <c r="G40" s="22"/>
      <c r="H40" s="22"/>
      <c r="I40" s="22"/>
      <c r="J40" s="23"/>
      <c r="L40" s="23"/>
      <c r="N40" s="25"/>
      <c r="P40" s="25"/>
      <c r="Q40" s="26"/>
      <c r="S40" s="27"/>
      <c r="T40" s="28"/>
      <c r="U40" s="18"/>
      <c r="V40" s="23"/>
      <c r="X40" s="27"/>
    </row>
    <row r="41" spans="2:24" s="24" customFormat="1" ht="18">
      <c r="B41" s="19"/>
      <c r="C41" s="20"/>
      <c r="D41" s="21"/>
      <c r="E41" s="18"/>
      <c r="F41" s="18"/>
      <c r="G41" s="22"/>
      <c r="H41" s="22"/>
      <c r="J41" s="23"/>
      <c r="L41" s="23"/>
      <c r="N41" s="23"/>
      <c r="P41" s="25"/>
      <c r="Q41" s="26"/>
      <c r="S41" s="27"/>
      <c r="T41" s="28"/>
      <c r="U41" s="18"/>
      <c r="V41" s="23"/>
      <c r="X41" s="27"/>
    </row>
  </sheetData>
  <sheetProtection/>
  <mergeCells count="15">
    <mergeCell ref="P3:S3"/>
    <mergeCell ref="T3:U3"/>
    <mergeCell ref="V3:X3"/>
    <mergeCell ref="C29:F29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86" t="s">
        <v>48</v>
      </c>
      <c r="D5" s="65">
        <v>40592</v>
      </c>
      <c r="E5" s="66" t="s">
        <v>0</v>
      </c>
      <c r="F5" s="67" t="s">
        <v>1</v>
      </c>
      <c r="G5" s="68">
        <v>26</v>
      </c>
      <c r="H5" s="49">
        <v>26</v>
      </c>
      <c r="I5" s="63">
        <v>1</v>
      </c>
      <c r="J5" s="72">
        <v>36189</v>
      </c>
      <c r="K5" s="73">
        <v>2977</v>
      </c>
      <c r="L5" s="74">
        <v>61982.5</v>
      </c>
      <c r="M5" s="73">
        <v>4886</v>
      </c>
      <c r="N5" s="74">
        <v>60533.5</v>
      </c>
      <c r="O5" s="75">
        <v>4724</v>
      </c>
      <c r="P5" s="76">
        <f aca="true" t="shared" si="0" ref="P5:P14">J5+L5+N5</f>
        <v>158705</v>
      </c>
      <c r="Q5" s="77">
        <f aca="true" t="shared" si="1" ref="Q5:Q14">K5+M5+O5</f>
        <v>12587</v>
      </c>
      <c r="R5" s="78">
        <f aca="true" t="shared" si="2" ref="R5:R14">Q5/H5</f>
        <v>484.11538461538464</v>
      </c>
      <c r="S5" s="79">
        <f aca="true" t="shared" si="3" ref="S5:S14">+P5/Q5</f>
        <v>12.608643838881386</v>
      </c>
      <c r="T5" s="87"/>
      <c r="U5" s="85"/>
      <c r="V5" s="88">
        <v>158705</v>
      </c>
      <c r="W5" s="89">
        <v>12587</v>
      </c>
      <c r="X5" s="90">
        <f aca="true" t="shared" si="4" ref="X5:X14">V5/W5</f>
        <v>12.608643838881386</v>
      </c>
    </row>
    <row r="6" spans="2:24" s="31" customFormat="1" ht="23.25" customHeight="1">
      <c r="B6" s="70">
        <f aca="true" t="shared" si="5" ref="B6:B14">B5+1</f>
        <v>2</v>
      </c>
      <c r="C6" s="71" t="s">
        <v>46</v>
      </c>
      <c r="D6" s="65">
        <v>40585</v>
      </c>
      <c r="E6" s="66" t="s">
        <v>0</v>
      </c>
      <c r="F6" s="67" t="s">
        <v>47</v>
      </c>
      <c r="G6" s="68">
        <v>58</v>
      </c>
      <c r="H6" s="49">
        <v>58</v>
      </c>
      <c r="I6" s="63">
        <v>2</v>
      </c>
      <c r="J6" s="72">
        <v>24151.5</v>
      </c>
      <c r="K6" s="73">
        <v>2859</v>
      </c>
      <c r="L6" s="74">
        <v>43950</v>
      </c>
      <c r="M6" s="73">
        <v>4804</v>
      </c>
      <c r="N6" s="74">
        <v>48781</v>
      </c>
      <c r="O6" s="75">
        <v>5218</v>
      </c>
      <c r="P6" s="76">
        <f t="shared" si="0"/>
        <v>116882.5</v>
      </c>
      <c r="Q6" s="77">
        <f t="shared" si="1"/>
        <v>12881</v>
      </c>
      <c r="R6" s="78">
        <f t="shared" si="2"/>
        <v>222.08620689655172</v>
      </c>
      <c r="S6" s="79">
        <f t="shared" si="3"/>
        <v>9.074023755919571</v>
      </c>
      <c r="T6" s="87">
        <v>119320</v>
      </c>
      <c r="U6" s="85">
        <f>-(T6-P6)/T6</f>
        <v>-0.020428260140797856</v>
      </c>
      <c r="V6" s="88">
        <v>352900.5</v>
      </c>
      <c r="W6" s="89">
        <v>38612</v>
      </c>
      <c r="X6" s="90">
        <f t="shared" si="4"/>
        <v>9.139658655340309</v>
      </c>
    </row>
    <row r="7" spans="2:24" s="31" customFormat="1" ht="23.25" customHeight="1">
      <c r="B7" s="70">
        <f t="shared" si="5"/>
        <v>3</v>
      </c>
      <c r="C7" s="86" t="s">
        <v>44</v>
      </c>
      <c r="D7" s="65">
        <v>40564</v>
      </c>
      <c r="E7" s="66" t="s">
        <v>0</v>
      </c>
      <c r="F7" s="67" t="s">
        <v>45</v>
      </c>
      <c r="G7" s="68">
        <v>160</v>
      </c>
      <c r="H7" s="49">
        <v>38</v>
      </c>
      <c r="I7" s="63">
        <v>5</v>
      </c>
      <c r="J7" s="72">
        <v>3033.5</v>
      </c>
      <c r="K7" s="73">
        <v>515</v>
      </c>
      <c r="L7" s="74">
        <v>4882</v>
      </c>
      <c r="M7" s="73">
        <v>815</v>
      </c>
      <c r="N7" s="74">
        <v>5517</v>
      </c>
      <c r="O7" s="75">
        <v>910</v>
      </c>
      <c r="P7" s="76">
        <f t="shared" si="0"/>
        <v>13432.5</v>
      </c>
      <c r="Q7" s="77">
        <f t="shared" si="1"/>
        <v>2240</v>
      </c>
      <c r="R7" s="78">
        <f t="shared" si="2"/>
        <v>58.94736842105263</v>
      </c>
      <c r="S7" s="79">
        <f t="shared" si="3"/>
        <v>5.996651785714286</v>
      </c>
      <c r="T7" s="87">
        <v>27945.5</v>
      </c>
      <c r="U7" s="85">
        <f>-(T7-P7)/T7</f>
        <v>-0.5193322717432145</v>
      </c>
      <c r="V7" s="88">
        <v>1675779.5</v>
      </c>
      <c r="W7" s="89">
        <v>224972</v>
      </c>
      <c r="X7" s="90">
        <f t="shared" si="4"/>
        <v>7.448835855128638</v>
      </c>
    </row>
    <row r="8" spans="2:24" s="31" customFormat="1" ht="23.25" customHeight="1">
      <c r="B8" s="70">
        <f t="shared" si="5"/>
        <v>4</v>
      </c>
      <c r="C8" s="71" t="s">
        <v>42</v>
      </c>
      <c r="D8" s="65">
        <v>40557</v>
      </c>
      <c r="E8" s="66" t="s">
        <v>0</v>
      </c>
      <c r="F8" s="67" t="s">
        <v>1</v>
      </c>
      <c r="G8" s="68">
        <v>50</v>
      </c>
      <c r="H8" s="49">
        <v>20</v>
      </c>
      <c r="I8" s="63">
        <v>6</v>
      </c>
      <c r="J8" s="72">
        <v>2883.5</v>
      </c>
      <c r="K8" s="73">
        <v>478</v>
      </c>
      <c r="L8" s="74">
        <v>4536</v>
      </c>
      <c r="M8" s="73">
        <v>688</v>
      </c>
      <c r="N8" s="74">
        <v>4476</v>
      </c>
      <c r="O8" s="75">
        <v>691</v>
      </c>
      <c r="P8" s="76">
        <f t="shared" si="0"/>
        <v>11895.5</v>
      </c>
      <c r="Q8" s="77">
        <f t="shared" si="1"/>
        <v>1857</v>
      </c>
      <c r="R8" s="78">
        <f t="shared" si="2"/>
        <v>92.85</v>
      </c>
      <c r="S8" s="79">
        <f t="shared" si="3"/>
        <v>6.405761981690899</v>
      </c>
      <c r="T8" s="87">
        <v>15528.5</v>
      </c>
      <c r="U8" s="85">
        <f>-(T8-P8)/T8</f>
        <v>-0.23395691792510545</v>
      </c>
      <c r="V8" s="88">
        <v>1250586.5</v>
      </c>
      <c r="W8" s="89">
        <v>102494</v>
      </c>
      <c r="X8" s="90">
        <f t="shared" si="4"/>
        <v>12.201558139988682</v>
      </c>
    </row>
    <row r="9" spans="2:24" s="31" customFormat="1" ht="23.25" customHeight="1">
      <c r="B9" s="70">
        <f t="shared" si="5"/>
        <v>5</v>
      </c>
      <c r="C9" s="64" t="s">
        <v>32</v>
      </c>
      <c r="D9" s="65">
        <v>40515</v>
      </c>
      <c r="E9" s="66" t="s">
        <v>0</v>
      </c>
      <c r="F9" s="67" t="s">
        <v>33</v>
      </c>
      <c r="G9" s="68">
        <v>62</v>
      </c>
      <c r="H9" s="49">
        <v>17</v>
      </c>
      <c r="I9" s="63">
        <v>12</v>
      </c>
      <c r="J9" s="72">
        <v>642</v>
      </c>
      <c r="K9" s="73">
        <v>116</v>
      </c>
      <c r="L9" s="74">
        <v>2991.5</v>
      </c>
      <c r="M9" s="73">
        <v>433</v>
      </c>
      <c r="N9" s="74">
        <v>3478</v>
      </c>
      <c r="O9" s="75">
        <v>509</v>
      </c>
      <c r="P9" s="76">
        <f t="shared" si="0"/>
        <v>7111.5</v>
      </c>
      <c r="Q9" s="77">
        <f t="shared" si="1"/>
        <v>1058</v>
      </c>
      <c r="R9" s="78">
        <f t="shared" si="2"/>
        <v>62.23529411764706</v>
      </c>
      <c r="S9" s="79">
        <f t="shared" si="3"/>
        <v>6.7216446124763705</v>
      </c>
      <c r="T9" s="87">
        <v>20894.5</v>
      </c>
      <c r="U9" s="85">
        <f>-(T9-P9)/T9</f>
        <v>-0.6596472755988418</v>
      </c>
      <c r="V9" s="88">
        <v>986900.5</v>
      </c>
      <c r="W9" s="89">
        <v>119441</v>
      </c>
      <c r="X9" s="90">
        <f t="shared" si="4"/>
        <v>8.262661062784137</v>
      </c>
    </row>
    <row r="10" spans="2:24" s="31" customFormat="1" ht="23.25" customHeight="1">
      <c r="B10" s="70">
        <f t="shared" si="5"/>
        <v>6</v>
      </c>
      <c r="C10" s="86" t="s">
        <v>35</v>
      </c>
      <c r="D10" s="65">
        <v>40529</v>
      </c>
      <c r="E10" s="66" t="s">
        <v>0</v>
      </c>
      <c r="F10" s="67" t="s">
        <v>36</v>
      </c>
      <c r="G10" s="68">
        <v>147</v>
      </c>
      <c r="H10" s="49">
        <v>7</v>
      </c>
      <c r="I10" s="63">
        <v>10</v>
      </c>
      <c r="J10" s="72">
        <v>870</v>
      </c>
      <c r="K10" s="73">
        <v>245</v>
      </c>
      <c r="L10" s="74">
        <v>1507.5</v>
      </c>
      <c r="M10" s="73">
        <v>340</v>
      </c>
      <c r="N10" s="74">
        <v>1245</v>
      </c>
      <c r="O10" s="75">
        <v>298</v>
      </c>
      <c r="P10" s="76">
        <f t="shared" si="0"/>
        <v>3622.5</v>
      </c>
      <c r="Q10" s="77">
        <f t="shared" si="1"/>
        <v>883</v>
      </c>
      <c r="R10" s="78">
        <f t="shared" si="2"/>
        <v>126.14285714285714</v>
      </c>
      <c r="S10" s="79">
        <f t="shared" si="3"/>
        <v>4.102491506228765</v>
      </c>
      <c r="T10" s="87"/>
      <c r="U10" s="85"/>
      <c r="V10" s="88">
        <v>2010029.5</v>
      </c>
      <c r="W10" s="89">
        <v>241779</v>
      </c>
      <c r="X10" s="90">
        <f t="shared" si="4"/>
        <v>8.31349910455416</v>
      </c>
    </row>
    <row r="11" spans="2:24" s="31" customFormat="1" ht="23.25" customHeight="1">
      <c r="B11" s="70">
        <f t="shared" si="5"/>
        <v>7</v>
      </c>
      <c r="C11" s="71" t="s">
        <v>37</v>
      </c>
      <c r="D11" s="65">
        <v>40522</v>
      </c>
      <c r="E11" s="66" t="s">
        <v>0</v>
      </c>
      <c r="F11" s="67" t="s">
        <v>1</v>
      </c>
      <c r="G11" s="68">
        <v>127</v>
      </c>
      <c r="H11" s="49">
        <v>10</v>
      </c>
      <c r="I11" s="63">
        <v>11</v>
      </c>
      <c r="J11" s="72">
        <v>508.5</v>
      </c>
      <c r="K11" s="73">
        <v>130</v>
      </c>
      <c r="L11" s="74">
        <v>1191</v>
      </c>
      <c r="M11" s="73">
        <v>241</v>
      </c>
      <c r="N11" s="74">
        <v>920</v>
      </c>
      <c r="O11" s="75">
        <v>194</v>
      </c>
      <c r="P11" s="76">
        <f t="shared" si="0"/>
        <v>2619.5</v>
      </c>
      <c r="Q11" s="77">
        <f t="shared" si="1"/>
        <v>565</v>
      </c>
      <c r="R11" s="78">
        <f t="shared" si="2"/>
        <v>56.5</v>
      </c>
      <c r="S11" s="79">
        <f t="shared" si="3"/>
        <v>4.636283185840708</v>
      </c>
      <c r="T11" s="87">
        <v>2426.5</v>
      </c>
      <c r="U11" s="85">
        <f>-(T11-P11)/T11</f>
        <v>0.0795384298372141</v>
      </c>
      <c r="V11" s="88">
        <v>2437906</v>
      </c>
      <c r="W11" s="89">
        <v>229750</v>
      </c>
      <c r="X11" s="90">
        <f t="shared" si="4"/>
        <v>10.61112513601741</v>
      </c>
    </row>
    <row r="12" spans="2:24" s="31" customFormat="1" ht="23.25" customHeight="1">
      <c r="B12" s="70">
        <f t="shared" si="5"/>
        <v>8</v>
      </c>
      <c r="C12" s="71" t="s">
        <v>38</v>
      </c>
      <c r="D12" s="65">
        <v>40543</v>
      </c>
      <c r="E12" s="66" t="s">
        <v>0</v>
      </c>
      <c r="F12" s="67" t="s">
        <v>1</v>
      </c>
      <c r="G12" s="68">
        <v>99</v>
      </c>
      <c r="H12" s="49">
        <v>3</v>
      </c>
      <c r="I12" s="63">
        <v>8</v>
      </c>
      <c r="J12" s="72">
        <v>311</v>
      </c>
      <c r="K12" s="73">
        <v>43</v>
      </c>
      <c r="L12" s="74">
        <v>324</v>
      </c>
      <c r="M12" s="73">
        <v>47</v>
      </c>
      <c r="N12" s="74">
        <v>326</v>
      </c>
      <c r="O12" s="75">
        <v>48</v>
      </c>
      <c r="P12" s="76">
        <f t="shared" si="0"/>
        <v>961</v>
      </c>
      <c r="Q12" s="77">
        <f t="shared" si="1"/>
        <v>138</v>
      </c>
      <c r="R12" s="78">
        <f t="shared" si="2"/>
        <v>46</v>
      </c>
      <c r="S12" s="79">
        <f t="shared" si="3"/>
        <v>6.963768115942029</v>
      </c>
      <c r="T12" s="87">
        <v>572</v>
      </c>
      <c r="U12" s="85">
        <f>-(T12-P12)/T12</f>
        <v>0.6800699300699301</v>
      </c>
      <c r="V12" s="88">
        <v>1374547.5</v>
      </c>
      <c r="W12" s="89">
        <v>125168</v>
      </c>
      <c r="X12" s="90">
        <f t="shared" si="4"/>
        <v>10.981620701776812</v>
      </c>
    </row>
    <row r="13" spans="2:24" s="31" customFormat="1" ht="23.25" customHeight="1">
      <c r="B13" s="70">
        <f t="shared" si="5"/>
        <v>9</v>
      </c>
      <c r="C13" s="71" t="s">
        <v>41</v>
      </c>
      <c r="D13" s="65">
        <v>40550</v>
      </c>
      <c r="E13" s="66" t="s">
        <v>0</v>
      </c>
      <c r="F13" s="67" t="s">
        <v>21</v>
      </c>
      <c r="G13" s="68">
        <v>2</v>
      </c>
      <c r="H13" s="49">
        <v>2</v>
      </c>
      <c r="I13" s="63">
        <v>6</v>
      </c>
      <c r="J13" s="72">
        <v>141.5</v>
      </c>
      <c r="K13" s="73">
        <v>35</v>
      </c>
      <c r="L13" s="74">
        <v>211.5</v>
      </c>
      <c r="M13" s="73">
        <v>59</v>
      </c>
      <c r="N13" s="74">
        <v>168.5</v>
      </c>
      <c r="O13" s="75">
        <v>47</v>
      </c>
      <c r="P13" s="76">
        <f t="shared" si="0"/>
        <v>521.5</v>
      </c>
      <c r="Q13" s="77">
        <f t="shared" si="1"/>
        <v>141</v>
      </c>
      <c r="R13" s="78">
        <f t="shared" si="2"/>
        <v>70.5</v>
      </c>
      <c r="S13" s="79">
        <f t="shared" si="3"/>
        <v>3.698581560283688</v>
      </c>
      <c r="T13" s="87"/>
      <c r="U13" s="85"/>
      <c r="V13" s="88">
        <v>17077.5</v>
      </c>
      <c r="W13" s="89">
        <v>1865</v>
      </c>
      <c r="X13" s="90">
        <f t="shared" si="4"/>
        <v>9.156836461126005</v>
      </c>
    </row>
    <row r="14" spans="2:24" s="31" customFormat="1" ht="23.25" customHeight="1">
      <c r="B14" s="70">
        <f t="shared" si="5"/>
        <v>10</v>
      </c>
      <c r="C14" s="71" t="s">
        <v>39</v>
      </c>
      <c r="D14" s="65">
        <v>40543</v>
      </c>
      <c r="E14" s="66" t="s">
        <v>0</v>
      </c>
      <c r="F14" s="67" t="s">
        <v>40</v>
      </c>
      <c r="G14" s="68">
        <v>77</v>
      </c>
      <c r="H14" s="49">
        <v>3</v>
      </c>
      <c r="I14" s="63">
        <v>8</v>
      </c>
      <c r="J14" s="72">
        <v>157.5</v>
      </c>
      <c r="K14" s="73">
        <v>26</v>
      </c>
      <c r="L14" s="74">
        <v>122.5</v>
      </c>
      <c r="M14" s="73">
        <v>22</v>
      </c>
      <c r="N14" s="74">
        <v>152.5</v>
      </c>
      <c r="O14" s="75">
        <v>26</v>
      </c>
      <c r="P14" s="76">
        <f t="shared" si="0"/>
        <v>432.5</v>
      </c>
      <c r="Q14" s="77">
        <f t="shared" si="1"/>
        <v>74</v>
      </c>
      <c r="R14" s="78">
        <f t="shared" si="2"/>
        <v>24.666666666666668</v>
      </c>
      <c r="S14" s="79">
        <f t="shared" si="3"/>
        <v>5.844594594594595</v>
      </c>
      <c r="T14" s="87"/>
      <c r="U14" s="85"/>
      <c r="V14" s="88">
        <v>211533</v>
      </c>
      <c r="W14" s="89">
        <v>22440</v>
      </c>
      <c r="X14" s="90">
        <f t="shared" si="4"/>
        <v>9.426604278074866</v>
      </c>
    </row>
    <row r="15" spans="2:24" s="39" customFormat="1" ht="17.25" customHeight="1" thickBot="1">
      <c r="B15" s="70"/>
      <c r="C15" s="189" t="s">
        <v>20</v>
      </c>
      <c r="D15" s="190"/>
      <c r="E15" s="191"/>
      <c r="F15" s="192"/>
      <c r="G15" s="32"/>
      <c r="H15" s="32">
        <f>SUM(H5:H14)</f>
        <v>184</v>
      </c>
      <c r="I15" s="33"/>
      <c r="J15" s="34"/>
      <c r="K15" s="35"/>
      <c r="L15" s="34"/>
      <c r="M15" s="35"/>
      <c r="N15" s="34"/>
      <c r="O15" s="35"/>
      <c r="P15" s="34">
        <f>SUM(P5:P14)</f>
        <v>316184</v>
      </c>
      <c r="Q15" s="32">
        <f>SUM(Q5:Q14)</f>
        <v>32424</v>
      </c>
      <c r="R15" s="35">
        <f>Q15/H15</f>
        <v>176.2173913043478</v>
      </c>
      <c r="S15" s="36">
        <f>P15/Q15</f>
        <v>9.751542067604245</v>
      </c>
      <c r="T15" s="34"/>
      <c r="U15" s="37"/>
      <c r="V15" s="34"/>
      <c r="W15" s="35"/>
      <c r="X15" s="38"/>
    </row>
    <row r="17" spans="10:14" ht="18">
      <c r="J17" s="25"/>
      <c r="L17" s="25"/>
      <c r="N17" s="25"/>
    </row>
    <row r="18" spans="9:14" ht="18">
      <c r="I18" s="25"/>
      <c r="J18" s="25"/>
      <c r="K18" s="25"/>
      <c r="N18" s="25"/>
    </row>
    <row r="19" spans="9:16" ht="18">
      <c r="I19" s="25"/>
      <c r="J19" s="18"/>
      <c r="L19" s="18"/>
      <c r="M19" s="25"/>
      <c r="N19" s="18"/>
      <c r="P19" s="18"/>
    </row>
    <row r="20" spans="9:16" ht="18">
      <c r="I20" s="25"/>
      <c r="M20" s="25"/>
      <c r="N20" s="25"/>
      <c r="P20" s="18"/>
    </row>
    <row r="21" spans="9:13" ht="18">
      <c r="I21" s="25"/>
      <c r="J21" s="25"/>
      <c r="L21" s="25"/>
      <c r="M21" s="25"/>
    </row>
    <row r="22" spans="9:12" ht="18">
      <c r="I22" s="25"/>
      <c r="J22" s="25"/>
      <c r="K22" s="25"/>
      <c r="L22" s="25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18"/>
      <c r="N23" s="23"/>
      <c r="P23" s="25"/>
      <c r="Q23" s="26"/>
      <c r="S23" s="27"/>
      <c r="T23" s="28"/>
      <c r="U23" s="18"/>
      <c r="V23" s="23"/>
      <c r="X23" s="27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23"/>
      <c r="N26" s="25"/>
      <c r="P26" s="25"/>
      <c r="Q26" s="26"/>
      <c r="S26" s="27"/>
      <c r="T26" s="28"/>
      <c r="U26" s="18"/>
      <c r="V26" s="23"/>
      <c r="X26" s="27"/>
    </row>
    <row r="27" spans="2:24" s="24" customFormat="1" ht="18">
      <c r="B27" s="19"/>
      <c r="C27" s="20"/>
      <c r="D27" s="21"/>
      <c r="E27" s="18"/>
      <c r="F27" s="18"/>
      <c r="G27" s="22"/>
      <c r="H27" s="22"/>
      <c r="J27" s="23"/>
      <c r="L27" s="23"/>
      <c r="N27" s="23"/>
      <c r="P27" s="25"/>
      <c r="Q27" s="26"/>
      <c r="S27" s="27"/>
      <c r="T27" s="28"/>
      <c r="U27" s="18"/>
      <c r="V27" s="23"/>
      <c r="X27" s="27"/>
    </row>
  </sheetData>
  <sheetProtection/>
  <mergeCells count="15">
    <mergeCell ref="H3:H4"/>
    <mergeCell ref="I3:I4"/>
    <mergeCell ref="J3:K3"/>
    <mergeCell ref="L3:M3"/>
    <mergeCell ref="N3:O3"/>
    <mergeCell ref="P3:S3"/>
    <mergeCell ref="T3:U3"/>
    <mergeCell ref="V3:X3"/>
    <mergeCell ref="C15:F15"/>
    <mergeCell ref="B2:X2"/>
    <mergeCell ref="C3:C4"/>
    <mergeCell ref="D3:D4"/>
    <mergeCell ref="E3:E4"/>
    <mergeCell ref="F3:F4"/>
    <mergeCell ref="G3:G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 aca="true" t="shared" si="0" ref="B5:B10">B4+1</f>
        <v>1</v>
      </c>
      <c r="C5" s="71" t="s">
        <v>46</v>
      </c>
      <c r="D5" s="65">
        <v>40585</v>
      </c>
      <c r="E5" s="66" t="s">
        <v>0</v>
      </c>
      <c r="F5" s="67" t="s">
        <v>47</v>
      </c>
      <c r="G5" s="68">
        <v>58</v>
      </c>
      <c r="H5" s="49">
        <v>58</v>
      </c>
      <c r="I5" s="63">
        <v>1</v>
      </c>
      <c r="J5" s="72">
        <v>31189.5</v>
      </c>
      <c r="K5" s="73">
        <v>3349</v>
      </c>
      <c r="L5" s="74">
        <v>39579.5</v>
      </c>
      <c r="M5" s="73">
        <v>3816</v>
      </c>
      <c r="N5" s="74">
        <v>48551</v>
      </c>
      <c r="O5" s="75">
        <v>4917</v>
      </c>
      <c r="P5" s="76">
        <f aca="true" t="shared" si="1" ref="P5:Q10">J5+L5+N5</f>
        <v>119320</v>
      </c>
      <c r="Q5" s="77">
        <f t="shared" si="1"/>
        <v>12082</v>
      </c>
      <c r="R5" s="78">
        <f aca="true" t="shared" si="2" ref="R5:R10">Q5/H5</f>
        <v>208.31034482758622</v>
      </c>
      <c r="S5" s="79">
        <f aca="true" t="shared" si="3" ref="S5:S10">+P5/Q5</f>
        <v>9.875848369475252</v>
      </c>
      <c r="T5" s="87"/>
      <c r="U5" s="85"/>
      <c r="V5" s="88">
        <v>119320</v>
      </c>
      <c r="W5" s="89">
        <v>12082</v>
      </c>
      <c r="X5" s="90">
        <f aca="true" t="shared" si="4" ref="X5:X10">V5/W5</f>
        <v>9.875848369475252</v>
      </c>
    </row>
    <row r="6" spans="2:24" s="31" customFormat="1" ht="23.25" customHeight="1">
      <c r="B6" s="70">
        <f t="shared" si="0"/>
        <v>2</v>
      </c>
      <c r="C6" s="86" t="s">
        <v>44</v>
      </c>
      <c r="D6" s="65">
        <v>40564</v>
      </c>
      <c r="E6" s="66" t="s">
        <v>0</v>
      </c>
      <c r="F6" s="67" t="s">
        <v>45</v>
      </c>
      <c r="G6" s="68">
        <v>160</v>
      </c>
      <c r="H6" s="49">
        <v>51</v>
      </c>
      <c r="I6" s="63">
        <v>4</v>
      </c>
      <c r="J6" s="72">
        <v>7959</v>
      </c>
      <c r="K6" s="73">
        <v>1284</v>
      </c>
      <c r="L6" s="74">
        <v>8635.5</v>
      </c>
      <c r="M6" s="73">
        <v>1310</v>
      </c>
      <c r="N6" s="74">
        <v>11351</v>
      </c>
      <c r="O6" s="75">
        <v>1650</v>
      </c>
      <c r="P6" s="76">
        <f t="shared" si="1"/>
        <v>27945.5</v>
      </c>
      <c r="Q6" s="77">
        <f t="shared" si="1"/>
        <v>4244</v>
      </c>
      <c r="R6" s="78">
        <f t="shared" si="2"/>
        <v>83.2156862745098</v>
      </c>
      <c r="S6" s="79">
        <f t="shared" si="3"/>
        <v>6.584707822808671</v>
      </c>
      <c r="T6" s="87">
        <v>37773.5</v>
      </c>
      <c r="U6" s="85">
        <f>-(T6-P6)/T6</f>
        <v>-0.26018240300739937</v>
      </c>
      <c r="V6" s="88">
        <v>1639860.5</v>
      </c>
      <c r="W6" s="89">
        <v>219146</v>
      </c>
      <c r="X6" s="90">
        <f t="shared" si="4"/>
        <v>7.482958849351574</v>
      </c>
    </row>
    <row r="7" spans="2:24" s="31" customFormat="1" ht="23.25" customHeight="1">
      <c r="B7" s="70">
        <f t="shared" si="0"/>
        <v>3</v>
      </c>
      <c r="C7" s="64" t="s">
        <v>32</v>
      </c>
      <c r="D7" s="65">
        <v>40515</v>
      </c>
      <c r="E7" s="66" t="s">
        <v>0</v>
      </c>
      <c r="F7" s="67" t="s">
        <v>33</v>
      </c>
      <c r="G7" s="68">
        <v>62</v>
      </c>
      <c r="H7" s="49">
        <v>26</v>
      </c>
      <c r="I7" s="63">
        <v>11</v>
      </c>
      <c r="J7" s="72">
        <v>4868</v>
      </c>
      <c r="K7" s="73">
        <v>696</v>
      </c>
      <c r="L7" s="74">
        <v>7667.5</v>
      </c>
      <c r="M7" s="73">
        <v>1161</v>
      </c>
      <c r="N7" s="74">
        <v>8359</v>
      </c>
      <c r="O7" s="75">
        <v>1233</v>
      </c>
      <c r="P7" s="76">
        <f t="shared" si="1"/>
        <v>20894.5</v>
      </c>
      <c r="Q7" s="77">
        <f t="shared" si="1"/>
        <v>3090</v>
      </c>
      <c r="R7" s="78">
        <f t="shared" si="2"/>
        <v>118.84615384615384</v>
      </c>
      <c r="S7" s="79">
        <f t="shared" si="3"/>
        <v>6.761974110032362</v>
      </c>
      <c r="T7" s="87">
        <v>17414</v>
      </c>
      <c r="U7" s="85">
        <f>-(T7-P7)/T7</f>
        <v>0.19986792236131848</v>
      </c>
      <c r="V7" s="88">
        <v>974834.5</v>
      </c>
      <c r="W7" s="89">
        <v>117543</v>
      </c>
      <c r="X7" s="90">
        <f t="shared" si="4"/>
        <v>8.293428787762776</v>
      </c>
    </row>
    <row r="8" spans="2:24" s="31" customFormat="1" ht="23.25" customHeight="1">
      <c r="B8" s="70">
        <f t="shared" si="0"/>
        <v>4</v>
      </c>
      <c r="C8" s="71" t="s">
        <v>42</v>
      </c>
      <c r="D8" s="65">
        <v>40557</v>
      </c>
      <c r="E8" s="66" t="s">
        <v>0</v>
      </c>
      <c r="F8" s="67" t="s">
        <v>1</v>
      </c>
      <c r="G8" s="68">
        <v>50</v>
      </c>
      <c r="H8" s="49">
        <v>22</v>
      </c>
      <c r="I8" s="63">
        <v>5</v>
      </c>
      <c r="J8" s="72">
        <v>3514</v>
      </c>
      <c r="K8" s="73">
        <v>450</v>
      </c>
      <c r="L8" s="74">
        <v>5484</v>
      </c>
      <c r="M8" s="73">
        <v>656</v>
      </c>
      <c r="N8" s="74">
        <v>6530.5</v>
      </c>
      <c r="O8" s="75">
        <v>809</v>
      </c>
      <c r="P8" s="76">
        <f t="shared" si="1"/>
        <v>15528.5</v>
      </c>
      <c r="Q8" s="77">
        <f t="shared" si="1"/>
        <v>1915</v>
      </c>
      <c r="R8" s="78">
        <f t="shared" si="2"/>
        <v>87.04545454545455</v>
      </c>
      <c r="S8" s="79">
        <f t="shared" si="3"/>
        <v>8.1088772845953</v>
      </c>
      <c r="T8" s="87">
        <v>39700</v>
      </c>
      <c r="U8" s="85">
        <f>-(T8-P8)/T8</f>
        <v>-0.6088539042821158</v>
      </c>
      <c r="V8" s="88">
        <v>1224512</v>
      </c>
      <c r="W8" s="89">
        <v>98650</v>
      </c>
      <c r="X8" s="90">
        <f t="shared" si="4"/>
        <v>12.412691332995438</v>
      </c>
    </row>
    <row r="9" spans="2:24" s="31" customFormat="1" ht="23.25" customHeight="1">
      <c r="B9" s="70">
        <f t="shared" si="0"/>
        <v>5</v>
      </c>
      <c r="C9" s="71" t="s">
        <v>37</v>
      </c>
      <c r="D9" s="65">
        <v>40522</v>
      </c>
      <c r="E9" s="66" t="s">
        <v>0</v>
      </c>
      <c r="F9" s="67" t="s">
        <v>1</v>
      </c>
      <c r="G9" s="68">
        <v>127</v>
      </c>
      <c r="H9" s="49">
        <v>5</v>
      </c>
      <c r="I9" s="63">
        <v>10</v>
      </c>
      <c r="J9" s="72">
        <v>716.5</v>
      </c>
      <c r="K9" s="73">
        <v>128</v>
      </c>
      <c r="L9" s="74">
        <v>735</v>
      </c>
      <c r="M9" s="73">
        <v>128</v>
      </c>
      <c r="N9" s="74">
        <v>975</v>
      </c>
      <c r="O9" s="75">
        <v>158</v>
      </c>
      <c r="P9" s="76">
        <f t="shared" si="1"/>
        <v>2426.5</v>
      </c>
      <c r="Q9" s="77">
        <f t="shared" si="1"/>
        <v>414</v>
      </c>
      <c r="R9" s="78">
        <f t="shared" si="2"/>
        <v>82.8</v>
      </c>
      <c r="S9" s="79">
        <f t="shared" si="3"/>
        <v>5.861111111111111</v>
      </c>
      <c r="T9" s="87">
        <v>3586.5</v>
      </c>
      <c r="U9" s="85">
        <f>-(T9-P9)/T9</f>
        <v>-0.3234351038617036</v>
      </c>
      <c r="V9" s="88">
        <v>2434374.5</v>
      </c>
      <c r="W9" s="89">
        <v>228969</v>
      </c>
      <c r="X9" s="90">
        <f t="shared" si="4"/>
        <v>10.631895584118373</v>
      </c>
    </row>
    <row r="10" spans="2:24" s="31" customFormat="1" ht="23.25" customHeight="1">
      <c r="B10" s="70">
        <f t="shared" si="0"/>
        <v>6</v>
      </c>
      <c r="C10" s="71" t="s">
        <v>38</v>
      </c>
      <c r="D10" s="65">
        <v>40543</v>
      </c>
      <c r="E10" s="66" t="s">
        <v>0</v>
      </c>
      <c r="F10" s="67" t="s">
        <v>1</v>
      </c>
      <c r="G10" s="68">
        <v>99</v>
      </c>
      <c r="H10" s="49">
        <v>2</v>
      </c>
      <c r="I10" s="63">
        <v>7</v>
      </c>
      <c r="J10" s="72">
        <v>138</v>
      </c>
      <c r="K10" s="73">
        <v>19</v>
      </c>
      <c r="L10" s="74">
        <v>197</v>
      </c>
      <c r="M10" s="73">
        <v>26</v>
      </c>
      <c r="N10" s="74">
        <v>237</v>
      </c>
      <c r="O10" s="75">
        <v>32</v>
      </c>
      <c r="P10" s="76">
        <f t="shared" si="1"/>
        <v>572</v>
      </c>
      <c r="Q10" s="77">
        <f t="shared" si="1"/>
        <v>77</v>
      </c>
      <c r="R10" s="78">
        <f t="shared" si="2"/>
        <v>38.5</v>
      </c>
      <c r="S10" s="79">
        <f t="shared" si="3"/>
        <v>7.428571428571429</v>
      </c>
      <c r="T10" s="87">
        <v>5472.5</v>
      </c>
      <c r="U10" s="85">
        <f>-(T10-P10)/T10</f>
        <v>-0.8954773869346734</v>
      </c>
      <c r="V10" s="88">
        <v>1373218.5</v>
      </c>
      <c r="W10" s="89">
        <v>124982</v>
      </c>
      <c r="X10" s="90">
        <f t="shared" si="4"/>
        <v>10.987330175545278</v>
      </c>
    </row>
    <row r="11" spans="2:24" s="39" customFormat="1" ht="17.25" customHeight="1" thickBot="1">
      <c r="B11" s="70"/>
      <c r="C11" s="189" t="s">
        <v>20</v>
      </c>
      <c r="D11" s="190"/>
      <c r="E11" s="191"/>
      <c r="F11" s="192"/>
      <c r="G11" s="32"/>
      <c r="H11" s="32">
        <f>SUM(H5:H10)</f>
        <v>164</v>
      </c>
      <c r="I11" s="33"/>
      <c r="J11" s="34"/>
      <c r="K11" s="35"/>
      <c r="L11" s="34"/>
      <c r="M11" s="35"/>
      <c r="N11" s="34"/>
      <c r="O11" s="35"/>
      <c r="P11" s="34">
        <f>SUM(P5:P10)</f>
        <v>186687</v>
      </c>
      <c r="Q11" s="32">
        <f>SUM(Q5:Q10)</f>
        <v>21822</v>
      </c>
      <c r="R11" s="35">
        <f>Q11/H11</f>
        <v>133.0609756097561</v>
      </c>
      <c r="S11" s="36">
        <f>P11/Q11</f>
        <v>8.55499037668408</v>
      </c>
      <c r="T11" s="34"/>
      <c r="U11" s="37"/>
      <c r="V11" s="34"/>
      <c r="W11" s="35"/>
      <c r="X11" s="38"/>
    </row>
    <row r="13" spans="10:14" ht="18">
      <c r="J13" s="25"/>
      <c r="L13" s="25"/>
      <c r="N13" s="25"/>
    </row>
    <row r="14" spans="9:14" ht="18">
      <c r="I14" s="25"/>
      <c r="J14" s="25"/>
      <c r="K14" s="25"/>
      <c r="N14" s="25"/>
    </row>
    <row r="15" spans="9:16" ht="18">
      <c r="I15" s="25"/>
      <c r="J15" s="18"/>
      <c r="L15" s="18"/>
      <c r="M15" s="25"/>
      <c r="N15" s="18"/>
      <c r="P15" s="18"/>
    </row>
    <row r="16" spans="9:16" ht="18">
      <c r="I16" s="25"/>
      <c r="M16" s="25"/>
      <c r="N16" s="25"/>
      <c r="P16" s="18"/>
    </row>
    <row r="17" spans="9:13" ht="18">
      <c r="I17" s="25"/>
      <c r="J17" s="25"/>
      <c r="L17" s="25"/>
      <c r="M17" s="25"/>
    </row>
    <row r="18" spans="9:12" ht="18">
      <c r="I18" s="25"/>
      <c r="J18" s="25"/>
      <c r="K18" s="25"/>
      <c r="L18" s="25"/>
    </row>
    <row r="19" spans="2:24" s="24" customFormat="1" ht="18">
      <c r="B19" s="19"/>
      <c r="C19" s="20"/>
      <c r="D19" s="21"/>
      <c r="E19" s="18"/>
      <c r="F19" s="18"/>
      <c r="G19" s="22"/>
      <c r="H19" s="22"/>
      <c r="I19" s="22"/>
      <c r="J19" s="23"/>
      <c r="L19" s="18"/>
      <c r="N19" s="23"/>
      <c r="P19" s="25"/>
      <c r="Q19" s="26"/>
      <c r="S19" s="27"/>
      <c r="T19" s="28"/>
      <c r="U19" s="18"/>
      <c r="V19" s="23"/>
      <c r="X19" s="27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23"/>
      <c r="N22" s="25"/>
      <c r="P22" s="25"/>
      <c r="Q22" s="26"/>
      <c r="S22" s="27"/>
      <c r="T22" s="28"/>
      <c r="U22" s="18"/>
      <c r="V22" s="23"/>
      <c r="X22" s="27"/>
    </row>
    <row r="23" spans="2:24" s="24" customFormat="1" ht="18">
      <c r="B23" s="19"/>
      <c r="C23" s="20"/>
      <c r="D23" s="21"/>
      <c r="E23" s="18"/>
      <c r="F23" s="18"/>
      <c r="G23" s="22"/>
      <c r="H23" s="22"/>
      <c r="J23" s="23"/>
      <c r="L23" s="23"/>
      <c r="N23" s="23"/>
      <c r="P23" s="25"/>
      <c r="Q23" s="26"/>
      <c r="S23" s="27"/>
      <c r="T23" s="28"/>
      <c r="U23" s="18"/>
      <c r="V23" s="23"/>
      <c r="X23" s="27"/>
    </row>
  </sheetData>
  <sheetProtection/>
  <mergeCells count="15">
    <mergeCell ref="T3:U3"/>
    <mergeCell ref="V3:X3"/>
    <mergeCell ref="C11:F11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 aca="true" t="shared" si="0" ref="B5:B10">B4+1</f>
        <v>1</v>
      </c>
      <c r="C5" s="86" t="s">
        <v>44</v>
      </c>
      <c r="D5" s="65">
        <v>40564</v>
      </c>
      <c r="E5" s="66" t="s">
        <v>0</v>
      </c>
      <c r="F5" s="67" t="s">
        <v>45</v>
      </c>
      <c r="G5" s="68">
        <v>160</v>
      </c>
      <c r="H5" s="49">
        <v>54</v>
      </c>
      <c r="I5" s="63">
        <v>3</v>
      </c>
      <c r="J5" s="72">
        <v>9951.5</v>
      </c>
      <c r="K5" s="73">
        <v>1387</v>
      </c>
      <c r="L5" s="74">
        <v>11785</v>
      </c>
      <c r="M5" s="73">
        <v>1608</v>
      </c>
      <c r="N5" s="74">
        <v>16037</v>
      </c>
      <c r="O5" s="75">
        <v>2133</v>
      </c>
      <c r="P5" s="76">
        <f aca="true" t="shared" si="1" ref="P5:Q10">J5+L5+N5</f>
        <v>37773.5</v>
      </c>
      <c r="Q5" s="77">
        <f t="shared" si="1"/>
        <v>5128</v>
      </c>
      <c r="R5" s="78">
        <f aca="true" t="shared" si="2" ref="R5:R11">Q5/H5</f>
        <v>94.96296296296296</v>
      </c>
      <c r="S5" s="79">
        <f aca="true" t="shared" si="3" ref="S5:S10">+P5/Q5</f>
        <v>7.3661271450858035</v>
      </c>
      <c r="T5" s="87">
        <v>268944</v>
      </c>
      <c r="U5" s="85">
        <f aca="true" t="shared" si="4" ref="U5:U10">-(T5-P5)/T5</f>
        <v>-0.8595488280088048</v>
      </c>
      <c r="V5" s="88">
        <v>1575409</v>
      </c>
      <c r="W5" s="89">
        <v>209432</v>
      </c>
      <c r="X5" s="90">
        <f aca="true" t="shared" si="5" ref="X5:X10">V5/W5</f>
        <v>7.522293632300699</v>
      </c>
    </row>
    <row r="6" spans="2:24" s="31" customFormat="1" ht="23.25" customHeight="1">
      <c r="B6" s="70">
        <f t="shared" si="0"/>
        <v>2</v>
      </c>
      <c r="C6" s="71" t="s">
        <v>42</v>
      </c>
      <c r="D6" s="65">
        <v>40557</v>
      </c>
      <c r="E6" s="66" t="s">
        <v>0</v>
      </c>
      <c r="F6" s="67" t="s">
        <v>1</v>
      </c>
      <c r="G6" s="68">
        <v>50</v>
      </c>
      <c r="H6" s="49">
        <v>22</v>
      </c>
      <c r="I6" s="63">
        <v>4</v>
      </c>
      <c r="J6" s="72">
        <v>11401.5</v>
      </c>
      <c r="K6" s="73">
        <v>890</v>
      </c>
      <c r="L6" s="74">
        <v>14390.5</v>
      </c>
      <c r="M6" s="73">
        <v>1078</v>
      </c>
      <c r="N6" s="74">
        <v>13908</v>
      </c>
      <c r="O6" s="75">
        <v>1049</v>
      </c>
      <c r="P6" s="76">
        <f t="shared" si="1"/>
        <v>39700</v>
      </c>
      <c r="Q6" s="77">
        <f t="shared" si="1"/>
        <v>3017</v>
      </c>
      <c r="R6" s="78">
        <f t="shared" si="2"/>
        <v>137.13636363636363</v>
      </c>
      <c r="S6" s="79">
        <f t="shared" si="3"/>
        <v>13.158766987073252</v>
      </c>
      <c r="T6" s="87">
        <v>136739</v>
      </c>
      <c r="U6" s="85">
        <f t="shared" si="4"/>
        <v>-0.7096658597766548</v>
      </c>
      <c r="V6" s="88">
        <v>1186926.25</v>
      </c>
      <c r="W6" s="89">
        <v>94732</v>
      </c>
      <c r="X6" s="90">
        <f t="shared" si="5"/>
        <v>12.529306358991683</v>
      </c>
    </row>
    <row r="7" spans="2:24" s="31" customFormat="1" ht="23.25" customHeight="1">
      <c r="B7" s="70">
        <f t="shared" si="0"/>
        <v>3</v>
      </c>
      <c r="C7" s="64" t="s">
        <v>32</v>
      </c>
      <c r="D7" s="65">
        <v>40515</v>
      </c>
      <c r="E7" s="66" t="s">
        <v>0</v>
      </c>
      <c r="F7" s="67" t="s">
        <v>33</v>
      </c>
      <c r="G7" s="68">
        <v>62</v>
      </c>
      <c r="H7" s="49">
        <v>28</v>
      </c>
      <c r="I7" s="63">
        <v>10</v>
      </c>
      <c r="J7" s="72">
        <v>4514</v>
      </c>
      <c r="K7" s="73">
        <v>647</v>
      </c>
      <c r="L7" s="74">
        <v>6604.5</v>
      </c>
      <c r="M7" s="73">
        <v>971</v>
      </c>
      <c r="N7" s="74">
        <v>6295.5</v>
      </c>
      <c r="O7" s="75">
        <v>963</v>
      </c>
      <c r="P7" s="76">
        <f t="shared" si="1"/>
        <v>17414</v>
      </c>
      <c r="Q7" s="77">
        <f t="shared" si="1"/>
        <v>2581</v>
      </c>
      <c r="R7" s="78">
        <f t="shared" si="2"/>
        <v>92.17857142857143</v>
      </c>
      <c r="S7" s="79">
        <f t="shared" si="3"/>
        <v>6.746997287872918</v>
      </c>
      <c r="T7" s="87">
        <v>12269</v>
      </c>
      <c r="U7" s="85">
        <f t="shared" si="4"/>
        <v>0.4193495802428886</v>
      </c>
      <c r="V7" s="88">
        <v>929042</v>
      </c>
      <c r="W7" s="89">
        <v>110445</v>
      </c>
      <c r="X7" s="90">
        <f t="shared" si="5"/>
        <v>8.411806781656027</v>
      </c>
    </row>
    <row r="8" spans="2:24" s="31" customFormat="1" ht="23.25" customHeight="1">
      <c r="B8" s="70">
        <f t="shared" si="0"/>
        <v>4</v>
      </c>
      <c r="C8" s="71" t="s">
        <v>38</v>
      </c>
      <c r="D8" s="65">
        <v>40543</v>
      </c>
      <c r="E8" s="66" t="s">
        <v>0</v>
      </c>
      <c r="F8" s="67" t="s">
        <v>1</v>
      </c>
      <c r="G8" s="68">
        <v>99</v>
      </c>
      <c r="H8" s="49">
        <v>10</v>
      </c>
      <c r="I8" s="63">
        <v>6</v>
      </c>
      <c r="J8" s="72">
        <v>1297.5</v>
      </c>
      <c r="K8" s="73">
        <v>232</v>
      </c>
      <c r="L8" s="74">
        <v>1987</v>
      </c>
      <c r="M8" s="73">
        <v>331</v>
      </c>
      <c r="N8" s="74">
        <v>2188</v>
      </c>
      <c r="O8" s="75">
        <v>377</v>
      </c>
      <c r="P8" s="76">
        <f t="shared" si="1"/>
        <v>5472.5</v>
      </c>
      <c r="Q8" s="77">
        <f t="shared" si="1"/>
        <v>940</v>
      </c>
      <c r="R8" s="78">
        <f t="shared" si="2"/>
        <v>94</v>
      </c>
      <c r="S8" s="79">
        <f t="shared" si="3"/>
        <v>5.821808510638298</v>
      </c>
      <c r="T8" s="87">
        <v>3048</v>
      </c>
      <c r="U8" s="85">
        <f t="shared" si="4"/>
        <v>0.7954396325459318</v>
      </c>
      <c r="V8" s="88">
        <v>1358635.5</v>
      </c>
      <c r="W8" s="89">
        <v>121944</v>
      </c>
      <c r="X8" s="90">
        <f t="shared" si="5"/>
        <v>11.141470675063964</v>
      </c>
    </row>
    <row r="9" spans="2:24" s="31" customFormat="1" ht="23.25" customHeight="1">
      <c r="B9" s="70">
        <f t="shared" si="0"/>
        <v>5</v>
      </c>
      <c r="C9" s="71" t="s">
        <v>37</v>
      </c>
      <c r="D9" s="65">
        <v>40522</v>
      </c>
      <c r="E9" s="66" t="s">
        <v>0</v>
      </c>
      <c r="F9" s="67" t="s">
        <v>1</v>
      </c>
      <c r="G9" s="68">
        <v>127</v>
      </c>
      <c r="H9" s="49">
        <v>5</v>
      </c>
      <c r="I9" s="63">
        <v>9</v>
      </c>
      <c r="J9" s="72">
        <v>666.5</v>
      </c>
      <c r="K9" s="73">
        <v>165</v>
      </c>
      <c r="L9" s="74">
        <v>1483</v>
      </c>
      <c r="M9" s="73">
        <v>387</v>
      </c>
      <c r="N9" s="74">
        <v>1437</v>
      </c>
      <c r="O9" s="75">
        <v>348</v>
      </c>
      <c r="P9" s="76">
        <f t="shared" si="1"/>
        <v>3586.5</v>
      </c>
      <c r="Q9" s="77">
        <f t="shared" si="1"/>
        <v>900</v>
      </c>
      <c r="R9" s="78">
        <f t="shared" si="2"/>
        <v>180</v>
      </c>
      <c r="S9" s="79">
        <f t="shared" si="3"/>
        <v>3.985</v>
      </c>
      <c r="T9" s="87">
        <v>5343</v>
      </c>
      <c r="U9" s="85">
        <f t="shared" si="4"/>
        <v>-0.3287478944413251</v>
      </c>
      <c r="V9" s="88">
        <v>2428275</v>
      </c>
      <c r="W9" s="89">
        <v>227835</v>
      </c>
      <c r="X9" s="90">
        <f t="shared" si="5"/>
        <v>10.658042004081901</v>
      </c>
    </row>
    <row r="10" spans="2:24" s="31" customFormat="1" ht="23.25" customHeight="1">
      <c r="B10" s="70">
        <f t="shared" si="0"/>
        <v>6</v>
      </c>
      <c r="C10" s="86" t="s">
        <v>35</v>
      </c>
      <c r="D10" s="65">
        <v>40529</v>
      </c>
      <c r="E10" s="66" t="s">
        <v>0</v>
      </c>
      <c r="F10" s="67" t="s">
        <v>36</v>
      </c>
      <c r="G10" s="68">
        <v>147</v>
      </c>
      <c r="H10" s="49">
        <v>4</v>
      </c>
      <c r="I10" s="63">
        <v>8</v>
      </c>
      <c r="J10" s="72">
        <v>454</v>
      </c>
      <c r="K10" s="73">
        <v>102</v>
      </c>
      <c r="L10" s="74">
        <v>806.5</v>
      </c>
      <c r="M10" s="73">
        <v>182</v>
      </c>
      <c r="N10" s="74">
        <v>868.5</v>
      </c>
      <c r="O10" s="75">
        <v>192</v>
      </c>
      <c r="P10" s="76">
        <f t="shared" si="1"/>
        <v>2129</v>
      </c>
      <c r="Q10" s="77">
        <f t="shared" si="1"/>
        <v>476</v>
      </c>
      <c r="R10" s="78">
        <f t="shared" si="2"/>
        <v>119</v>
      </c>
      <c r="S10" s="79">
        <f t="shared" si="3"/>
        <v>4.472689075630252</v>
      </c>
      <c r="T10" s="87">
        <v>2285</v>
      </c>
      <c r="U10" s="85">
        <f t="shared" si="4"/>
        <v>-0.06827133479212254</v>
      </c>
      <c r="V10" s="88">
        <v>2002255.5</v>
      </c>
      <c r="W10" s="89">
        <v>240134</v>
      </c>
      <c r="X10" s="90">
        <f t="shared" si="5"/>
        <v>8.338075824331415</v>
      </c>
    </row>
    <row r="11" spans="2:24" s="39" customFormat="1" ht="17.25" customHeight="1" thickBot="1">
      <c r="B11" s="70"/>
      <c r="C11" s="189" t="s">
        <v>20</v>
      </c>
      <c r="D11" s="190"/>
      <c r="E11" s="191"/>
      <c r="F11" s="192"/>
      <c r="G11" s="32"/>
      <c r="H11" s="32">
        <f>SUM(H5:H10)</f>
        <v>123</v>
      </c>
      <c r="I11" s="33"/>
      <c r="J11" s="34"/>
      <c r="K11" s="35"/>
      <c r="L11" s="34"/>
      <c r="M11" s="35"/>
      <c r="N11" s="34"/>
      <c r="O11" s="35"/>
      <c r="P11" s="34">
        <f>SUM(P5:P10)</f>
        <v>106075.5</v>
      </c>
      <c r="Q11" s="32">
        <f>SUM(Q5:Q10)</f>
        <v>13042</v>
      </c>
      <c r="R11" s="35">
        <f t="shared" si="2"/>
        <v>106.03252032520325</v>
      </c>
      <c r="S11" s="36">
        <f>P11/Q11</f>
        <v>8.13337678270204</v>
      </c>
      <c r="T11" s="34"/>
      <c r="U11" s="37"/>
      <c r="V11" s="34"/>
      <c r="W11" s="35"/>
      <c r="X11" s="38"/>
    </row>
    <row r="13" spans="10:14" ht="18">
      <c r="J13" s="25"/>
      <c r="L13" s="25"/>
      <c r="N13" s="25"/>
    </row>
    <row r="14" spans="9:14" ht="18">
      <c r="I14" s="25"/>
      <c r="J14" s="25"/>
      <c r="K14" s="25"/>
      <c r="N14" s="25"/>
    </row>
    <row r="15" spans="9:16" ht="18">
      <c r="I15" s="25"/>
      <c r="J15" s="18"/>
      <c r="L15" s="18"/>
      <c r="M15" s="25"/>
      <c r="N15" s="18"/>
      <c r="P15" s="18"/>
    </row>
    <row r="16" spans="9:16" ht="18">
      <c r="I16" s="25"/>
      <c r="M16" s="25"/>
      <c r="N16" s="25"/>
      <c r="P16" s="18"/>
    </row>
    <row r="17" spans="9:13" ht="18">
      <c r="I17" s="25"/>
      <c r="J17" s="25"/>
      <c r="L17" s="25"/>
      <c r="M17" s="25"/>
    </row>
    <row r="18" spans="9:12" ht="18">
      <c r="I18" s="25"/>
      <c r="J18" s="25"/>
      <c r="K18" s="25"/>
      <c r="L18" s="25"/>
    </row>
    <row r="19" spans="2:24" s="24" customFormat="1" ht="18">
      <c r="B19" s="19"/>
      <c r="C19" s="20"/>
      <c r="D19" s="21"/>
      <c r="E19" s="18"/>
      <c r="F19" s="18"/>
      <c r="G19" s="22"/>
      <c r="H19" s="22"/>
      <c r="I19" s="22"/>
      <c r="J19" s="23"/>
      <c r="L19" s="18"/>
      <c r="N19" s="23"/>
      <c r="P19" s="25"/>
      <c r="Q19" s="26"/>
      <c r="S19" s="27"/>
      <c r="T19" s="28"/>
      <c r="U19" s="18"/>
      <c r="V19" s="23"/>
      <c r="X19" s="27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23"/>
      <c r="N22" s="25"/>
      <c r="P22" s="25"/>
      <c r="Q22" s="26"/>
      <c r="S22" s="27"/>
      <c r="T22" s="28"/>
      <c r="U22" s="18"/>
      <c r="V22" s="23"/>
      <c r="X22" s="27"/>
    </row>
    <row r="23" spans="2:24" s="24" customFormat="1" ht="18">
      <c r="B23" s="19"/>
      <c r="C23" s="20"/>
      <c r="D23" s="21"/>
      <c r="E23" s="18"/>
      <c r="F23" s="18"/>
      <c r="G23" s="22"/>
      <c r="H23" s="22"/>
      <c r="J23" s="23"/>
      <c r="L23" s="23"/>
      <c r="N23" s="23"/>
      <c r="P23" s="25"/>
      <c r="Q23" s="26"/>
      <c r="S23" s="27"/>
      <c r="T23" s="28"/>
      <c r="U23" s="18"/>
      <c r="V23" s="23"/>
      <c r="X23" s="27"/>
    </row>
  </sheetData>
  <sheetProtection/>
  <mergeCells count="15">
    <mergeCell ref="J3:K3"/>
    <mergeCell ref="L3:M3"/>
    <mergeCell ref="N3:O3"/>
    <mergeCell ref="P3:S3"/>
    <mergeCell ref="T3:U3"/>
    <mergeCell ref="V3:X3"/>
    <mergeCell ref="C11:F11"/>
    <mergeCell ref="B2:X2"/>
    <mergeCell ref="C3:C4"/>
    <mergeCell ref="D3:D4"/>
    <mergeCell ref="E3:E4"/>
    <mergeCell ref="F3:F4"/>
    <mergeCell ref="G3:G4"/>
    <mergeCell ref="H3:H4"/>
    <mergeCell ref="I3:I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86" t="s">
        <v>44</v>
      </c>
      <c r="D5" s="65">
        <v>40564</v>
      </c>
      <c r="E5" s="66" t="s">
        <v>0</v>
      </c>
      <c r="F5" s="67" t="s">
        <v>45</v>
      </c>
      <c r="G5" s="68">
        <v>160</v>
      </c>
      <c r="H5" s="49">
        <v>160</v>
      </c>
      <c r="I5" s="63">
        <v>2</v>
      </c>
      <c r="J5" s="72">
        <v>85277.5</v>
      </c>
      <c r="K5" s="73">
        <v>11232</v>
      </c>
      <c r="L5" s="74">
        <v>77609</v>
      </c>
      <c r="M5" s="73">
        <v>9792</v>
      </c>
      <c r="N5" s="74">
        <v>106057.5</v>
      </c>
      <c r="O5" s="75">
        <v>12822</v>
      </c>
      <c r="P5" s="76">
        <f aca="true" t="shared" si="0" ref="P5:P13">J5+L5+N5</f>
        <v>268944</v>
      </c>
      <c r="Q5" s="77">
        <f aca="true" t="shared" si="1" ref="Q5:Q13">K5+M5+O5</f>
        <v>33846</v>
      </c>
      <c r="R5" s="78">
        <f aca="true" t="shared" si="2" ref="R5:R13">Q5/H5</f>
        <v>211.5375</v>
      </c>
      <c r="S5" s="79">
        <f aca="true" t="shared" si="3" ref="S5:S13">+P5/Q5</f>
        <v>7.9461088459493</v>
      </c>
      <c r="T5" s="87">
        <v>818570</v>
      </c>
      <c r="U5" s="85">
        <f aca="true" t="shared" si="4" ref="U5:U13">-(T5-P5)/T5</f>
        <v>-0.6714465470271327</v>
      </c>
      <c r="V5" s="88">
        <v>1370959</v>
      </c>
      <c r="W5" s="89">
        <v>177917</v>
      </c>
      <c r="X5" s="90">
        <f aca="true" t="shared" si="5" ref="X5:X13">V5/W5</f>
        <v>7.705609919232002</v>
      </c>
    </row>
    <row r="6" spans="2:24" s="31" customFormat="1" ht="23.25" customHeight="1">
      <c r="B6" s="70">
        <f>B5+1</f>
        <v>2</v>
      </c>
      <c r="C6" s="71" t="s">
        <v>42</v>
      </c>
      <c r="D6" s="65">
        <v>40557</v>
      </c>
      <c r="E6" s="66" t="s">
        <v>0</v>
      </c>
      <c r="F6" s="67" t="s">
        <v>1</v>
      </c>
      <c r="G6" s="68">
        <v>50</v>
      </c>
      <c r="H6" s="49">
        <v>38</v>
      </c>
      <c r="I6" s="63">
        <v>3</v>
      </c>
      <c r="J6" s="72">
        <v>40010.5</v>
      </c>
      <c r="K6" s="73">
        <v>3034</v>
      </c>
      <c r="L6" s="74">
        <v>49614</v>
      </c>
      <c r="M6" s="73">
        <v>3633</v>
      </c>
      <c r="N6" s="74">
        <v>47114.5</v>
      </c>
      <c r="O6" s="75">
        <v>3466</v>
      </c>
      <c r="P6" s="76">
        <f t="shared" si="0"/>
        <v>136739</v>
      </c>
      <c r="Q6" s="77">
        <f t="shared" si="1"/>
        <v>10133</v>
      </c>
      <c r="R6" s="78">
        <f t="shared" si="2"/>
        <v>266.6578947368421</v>
      </c>
      <c r="S6" s="79">
        <f t="shared" si="3"/>
        <v>13.49442415868943</v>
      </c>
      <c r="T6" s="87">
        <v>291692.5</v>
      </c>
      <c r="U6" s="85">
        <f t="shared" si="4"/>
        <v>-0.5312220917575872</v>
      </c>
      <c r="V6" s="88">
        <v>1063650.25</v>
      </c>
      <c r="W6" s="89">
        <v>84495</v>
      </c>
      <c r="X6" s="90">
        <f t="shared" si="5"/>
        <v>12.588321794189005</v>
      </c>
    </row>
    <row r="7" spans="2:24" s="31" customFormat="1" ht="23.25" customHeight="1">
      <c r="B7" s="70">
        <f aca="true" t="shared" si="6" ref="B7:B12">B6+1</f>
        <v>3</v>
      </c>
      <c r="C7" s="71" t="s">
        <v>43</v>
      </c>
      <c r="D7" s="65">
        <v>40564</v>
      </c>
      <c r="E7" s="66" t="s">
        <v>0</v>
      </c>
      <c r="F7" s="67" t="s">
        <v>24</v>
      </c>
      <c r="G7" s="68">
        <v>13</v>
      </c>
      <c r="H7" s="49">
        <v>12</v>
      </c>
      <c r="I7" s="63">
        <v>2</v>
      </c>
      <c r="J7" s="72">
        <v>4299</v>
      </c>
      <c r="K7" s="73">
        <v>311</v>
      </c>
      <c r="L7" s="74">
        <v>4037.5</v>
      </c>
      <c r="M7" s="73">
        <v>272</v>
      </c>
      <c r="N7" s="74">
        <v>4124.5</v>
      </c>
      <c r="O7" s="75">
        <v>290</v>
      </c>
      <c r="P7" s="76">
        <f t="shared" si="0"/>
        <v>12461</v>
      </c>
      <c r="Q7" s="77">
        <f t="shared" si="1"/>
        <v>873</v>
      </c>
      <c r="R7" s="78">
        <f t="shared" si="2"/>
        <v>72.75</v>
      </c>
      <c r="S7" s="79">
        <f t="shared" si="3"/>
        <v>14.2737686139748</v>
      </c>
      <c r="T7" s="87">
        <v>39406.5</v>
      </c>
      <c r="U7" s="85">
        <f t="shared" si="4"/>
        <v>-0.6837831322243793</v>
      </c>
      <c r="V7" s="88">
        <v>76489</v>
      </c>
      <c r="W7" s="89">
        <v>6194</v>
      </c>
      <c r="X7" s="90">
        <f t="shared" si="5"/>
        <v>12.348886018727802</v>
      </c>
    </row>
    <row r="8" spans="2:24" s="31" customFormat="1" ht="23.25" customHeight="1">
      <c r="B8" s="70">
        <f t="shared" si="6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36</v>
      </c>
      <c r="I8" s="63">
        <v>9</v>
      </c>
      <c r="J8" s="72">
        <v>3486.5</v>
      </c>
      <c r="K8" s="73">
        <v>711</v>
      </c>
      <c r="L8" s="74">
        <v>4099.5</v>
      </c>
      <c r="M8" s="73">
        <v>786</v>
      </c>
      <c r="N8" s="74">
        <v>4683</v>
      </c>
      <c r="O8" s="75">
        <v>837</v>
      </c>
      <c r="P8" s="76">
        <f t="shared" si="0"/>
        <v>12269</v>
      </c>
      <c r="Q8" s="77">
        <f t="shared" si="1"/>
        <v>2334</v>
      </c>
      <c r="R8" s="78">
        <f t="shared" si="2"/>
        <v>64.83333333333333</v>
      </c>
      <c r="S8" s="79">
        <f t="shared" si="3"/>
        <v>5.256640959725793</v>
      </c>
      <c r="T8" s="87">
        <v>13120</v>
      </c>
      <c r="U8" s="85">
        <f t="shared" si="4"/>
        <v>-0.06486280487804878</v>
      </c>
      <c r="V8" s="88">
        <v>888801.5</v>
      </c>
      <c r="W8" s="89">
        <v>103333</v>
      </c>
      <c r="X8" s="90">
        <f t="shared" si="5"/>
        <v>8.601332584943822</v>
      </c>
    </row>
    <row r="9" spans="2:24" s="31" customFormat="1" ht="23.25" customHeight="1">
      <c r="B9" s="70">
        <f t="shared" si="6"/>
        <v>5</v>
      </c>
      <c r="C9" s="71" t="s">
        <v>37</v>
      </c>
      <c r="D9" s="65">
        <v>40522</v>
      </c>
      <c r="E9" s="66" t="s">
        <v>0</v>
      </c>
      <c r="F9" s="67" t="s">
        <v>1</v>
      </c>
      <c r="G9" s="68">
        <v>127</v>
      </c>
      <c r="H9" s="49">
        <v>8</v>
      </c>
      <c r="I9" s="63">
        <v>8</v>
      </c>
      <c r="J9" s="72">
        <v>1393.5</v>
      </c>
      <c r="K9" s="73">
        <v>312</v>
      </c>
      <c r="L9" s="74">
        <v>2241.5</v>
      </c>
      <c r="M9" s="73">
        <v>549</v>
      </c>
      <c r="N9" s="74">
        <v>1708</v>
      </c>
      <c r="O9" s="75">
        <v>504</v>
      </c>
      <c r="P9" s="76">
        <f t="shared" si="0"/>
        <v>5343</v>
      </c>
      <c r="Q9" s="77">
        <f t="shared" si="1"/>
        <v>1365</v>
      </c>
      <c r="R9" s="78">
        <f t="shared" si="2"/>
        <v>170.625</v>
      </c>
      <c r="S9" s="79">
        <f t="shared" si="3"/>
        <v>3.914285714285714</v>
      </c>
      <c r="T9" s="87">
        <v>5094.5</v>
      </c>
      <c r="U9" s="85">
        <f t="shared" si="4"/>
        <v>0.04877809402296594</v>
      </c>
      <c r="V9" s="88">
        <v>2418954</v>
      </c>
      <c r="W9" s="89">
        <v>225469</v>
      </c>
      <c r="X9" s="90">
        <f t="shared" si="5"/>
        <v>10.728543613534455</v>
      </c>
    </row>
    <row r="10" spans="2:24" s="31" customFormat="1" ht="23.25" customHeight="1">
      <c r="B10" s="70">
        <f t="shared" si="6"/>
        <v>6</v>
      </c>
      <c r="C10" s="71" t="s">
        <v>38</v>
      </c>
      <c r="D10" s="65">
        <v>40543</v>
      </c>
      <c r="E10" s="66" t="s">
        <v>0</v>
      </c>
      <c r="F10" s="67" t="s">
        <v>1</v>
      </c>
      <c r="G10" s="68">
        <v>99</v>
      </c>
      <c r="H10" s="49">
        <v>5</v>
      </c>
      <c r="I10" s="63">
        <v>5</v>
      </c>
      <c r="J10" s="72">
        <v>793</v>
      </c>
      <c r="K10" s="73">
        <v>87</v>
      </c>
      <c r="L10" s="74">
        <v>1184</v>
      </c>
      <c r="M10" s="73">
        <v>113</v>
      </c>
      <c r="N10" s="74">
        <v>1071</v>
      </c>
      <c r="O10" s="75">
        <v>114</v>
      </c>
      <c r="P10" s="76">
        <f t="shared" si="0"/>
        <v>3048</v>
      </c>
      <c r="Q10" s="77">
        <f t="shared" si="1"/>
        <v>314</v>
      </c>
      <c r="R10" s="78">
        <f t="shared" si="2"/>
        <v>62.8</v>
      </c>
      <c r="S10" s="79">
        <f t="shared" si="3"/>
        <v>9.707006369426752</v>
      </c>
      <c r="T10" s="87">
        <v>10864</v>
      </c>
      <c r="U10" s="85">
        <f t="shared" si="4"/>
        <v>-0.719440353460972</v>
      </c>
      <c r="V10" s="88">
        <v>1349565</v>
      </c>
      <c r="W10" s="89">
        <v>120629</v>
      </c>
      <c r="X10" s="90">
        <f t="shared" si="5"/>
        <v>11.187732634772733</v>
      </c>
    </row>
    <row r="11" spans="2:24" s="31" customFormat="1" ht="23.25" customHeight="1">
      <c r="B11" s="70">
        <f t="shared" si="6"/>
        <v>7</v>
      </c>
      <c r="C11" s="86" t="s">
        <v>35</v>
      </c>
      <c r="D11" s="65">
        <v>40529</v>
      </c>
      <c r="E11" s="66" t="s">
        <v>0</v>
      </c>
      <c r="F11" s="67" t="s">
        <v>36</v>
      </c>
      <c r="G11" s="68">
        <v>147</v>
      </c>
      <c r="H11" s="49">
        <v>8</v>
      </c>
      <c r="I11" s="63">
        <v>7</v>
      </c>
      <c r="J11" s="72">
        <v>657</v>
      </c>
      <c r="K11" s="73">
        <v>155</v>
      </c>
      <c r="L11" s="74">
        <v>795</v>
      </c>
      <c r="M11" s="73">
        <v>172</v>
      </c>
      <c r="N11" s="74">
        <v>833</v>
      </c>
      <c r="O11" s="75">
        <v>178</v>
      </c>
      <c r="P11" s="76">
        <f t="shared" si="0"/>
        <v>2285</v>
      </c>
      <c r="Q11" s="77">
        <f t="shared" si="1"/>
        <v>505</v>
      </c>
      <c r="R11" s="78">
        <f t="shared" si="2"/>
        <v>63.125</v>
      </c>
      <c r="S11" s="79">
        <f t="shared" si="3"/>
        <v>4.524752475247524</v>
      </c>
      <c r="T11" s="87">
        <v>7301.5</v>
      </c>
      <c r="U11" s="85">
        <f t="shared" si="4"/>
        <v>-0.6870506060398548</v>
      </c>
      <c r="V11" s="88">
        <v>1995002.5</v>
      </c>
      <c r="W11" s="89">
        <v>238432</v>
      </c>
      <c r="X11" s="90">
        <f t="shared" si="5"/>
        <v>8.367175966313246</v>
      </c>
    </row>
    <row r="12" spans="2:24" s="31" customFormat="1" ht="23.25" customHeight="1">
      <c r="B12" s="70">
        <f t="shared" si="6"/>
        <v>8</v>
      </c>
      <c r="C12" s="71" t="s">
        <v>39</v>
      </c>
      <c r="D12" s="65">
        <v>40543</v>
      </c>
      <c r="E12" s="66" t="s">
        <v>0</v>
      </c>
      <c r="F12" s="67" t="s">
        <v>40</v>
      </c>
      <c r="G12" s="68">
        <v>77</v>
      </c>
      <c r="H12" s="49">
        <v>2</v>
      </c>
      <c r="I12" s="63">
        <v>5</v>
      </c>
      <c r="J12" s="72">
        <v>236</v>
      </c>
      <c r="K12" s="73">
        <v>55</v>
      </c>
      <c r="L12" s="74">
        <v>436</v>
      </c>
      <c r="M12" s="73">
        <v>106</v>
      </c>
      <c r="N12" s="74">
        <v>418</v>
      </c>
      <c r="O12" s="75">
        <v>103</v>
      </c>
      <c r="P12" s="76">
        <f t="shared" si="0"/>
        <v>1090</v>
      </c>
      <c r="Q12" s="77">
        <f t="shared" si="1"/>
        <v>264</v>
      </c>
      <c r="R12" s="78">
        <f t="shared" si="2"/>
        <v>132</v>
      </c>
      <c r="S12" s="79">
        <f t="shared" si="3"/>
        <v>4.128787878787879</v>
      </c>
      <c r="T12" s="87">
        <v>195</v>
      </c>
      <c r="U12" s="85">
        <f t="shared" si="4"/>
        <v>4.589743589743589</v>
      </c>
      <c r="V12" s="88">
        <v>208982.5</v>
      </c>
      <c r="W12" s="89">
        <v>21913</v>
      </c>
      <c r="X12" s="90">
        <f t="shared" si="5"/>
        <v>9.536918724045087</v>
      </c>
    </row>
    <row r="13" spans="2:24" s="31" customFormat="1" ht="23.25" customHeight="1">
      <c r="B13" s="70">
        <f>B12+1</f>
        <v>9</v>
      </c>
      <c r="C13" s="71" t="s">
        <v>41</v>
      </c>
      <c r="D13" s="65">
        <v>40550</v>
      </c>
      <c r="E13" s="66" t="s">
        <v>0</v>
      </c>
      <c r="F13" s="67" t="s">
        <v>21</v>
      </c>
      <c r="G13" s="68">
        <v>2</v>
      </c>
      <c r="H13" s="49">
        <v>1</v>
      </c>
      <c r="I13" s="63">
        <v>4</v>
      </c>
      <c r="J13" s="72">
        <v>315</v>
      </c>
      <c r="K13" s="73">
        <v>32</v>
      </c>
      <c r="L13" s="74">
        <v>141</v>
      </c>
      <c r="M13" s="73">
        <v>14</v>
      </c>
      <c r="N13" s="74">
        <v>213</v>
      </c>
      <c r="O13" s="75">
        <v>21</v>
      </c>
      <c r="P13" s="76">
        <f t="shared" si="0"/>
        <v>669</v>
      </c>
      <c r="Q13" s="77">
        <f t="shared" si="1"/>
        <v>67</v>
      </c>
      <c r="R13" s="78">
        <f t="shared" si="2"/>
        <v>67</v>
      </c>
      <c r="S13" s="79">
        <f t="shared" si="3"/>
        <v>9.985074626865671</v>
      </c>
      <c r="T13" s="87">
        <v>1940</v>
      </c>
      <c r="U13" s="85">
        <f t="shared" si="4"/>
        <v>-0.6551546391752577</v>
      </c>
      <c r="V13" s="88">
        <v>15342</v>
      </c>
      <c r="W13" s="89">
        <v>1513</v>
      </c>
      <c r="X13" s="90">
        <f t="shared" si="5"/>
        <v>10.140118968935889</v>
      </c>
    </row>
    <row r="14" spans="2:24" s="39" customFormat="1" ht="17.25" customHeight="1" thickBot="1">
      <c r="B14" s="70"/>
      <c r="C14" s="189" t="s">
        <v>20</v>
      </c>
      <c r="D14" s="190"/>
      <c r="E14" s="191"/>
      <c r="F14" s="192"/>
      <c r="G14" s="32"/>
      <c r="H14" s="32">
        <f>SUM(H5:H13)</f>
        <v>270</v>
      </c>
      <c r="I14" s="33"/>
      <c r="J14" s="34"/>
      <c r="K14" s="35"/>
      <c r="L14" s="34"/>
      <c r="M14" s="35"/>
      <c r="N14" s="34"/>
      <c r="O14" s="35"/>
      <c r="P14" s="34">
        <f>SUM(P5:P13)</f>
        <v>442848</v>
      </c>
      <c r="Q14" s="32">
        <f>SUM(Q5:Q13)</f>
        <v>49701</v>
      </c>
      <c r="R14" s="35">
        <f>Q14/H14</f>
        <v>184.07777777777778</v>
      </c>
      <c r="S14" s="36">
        <f>P14/Q14</f>
        <v>8.910243254662884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C14:F14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86" t="s">
        <v>44</v>
      </c>
      <c r="D5" s="65">
        <v>40564</v>
      </c>
      <c r="E5" s="66" t="s">
        <v>0</v>
      </c>
      <c r="F5" s="67" t="s">
        <v>45</v>
      </c>
      <c r="G5" s="68">
        <v>160</v>
      </c>
      <c r="H5" s="49">
        <v>221</v>
      </c>
      <c r="I5" s="63">
        <v>1</v>
      </c>
      <c r="J5" s="72">
        <v>154362</v>
      </c>
      <c r="K5" s="73">
        <v>19727</v>
      </c>
      <c r="L5" s="74">
        <v>292782</v>
      </c>
      <c r="M5" s="73">
        <v>36296</v>
      </c>
      <c r="N5" s="74">
        <v>371426</v>
      </c>
      <c r="O5" s="75">
        <v>45789</v>
      </c>
      <c r="P5" s="76">
        <f aca="true" t="shared" si="0" ref="P5:P13">J5+L5+N5</f>
        <v>818570</v>
      </c>
      <c r="Q5" s="77">
        <f aca="true" t="shared" si="1" ref="Q5:Q13">K5+M5+O5</f>
        <v>101812</v>
      </c>
      <c r="R5" s="78">
        <f aca="true" t="shared" si="2" ref="R5:R14">Q5/H5</f>
        <v>460.6877828054299</v>
      </c>
      <c r="S5" s="79">
        <f aca="true" t="shared" si="3" ref="S5:S13">+P5/Q5</f>
        <v>8.040014929477861</v>
      </c>
      <c r="T5" s="87"/>
      <c r="U5" s="85"/>
      <c r="V5" s="88">
        <v>818570</v>
      </c>
      <c r="W5" s="89">
        <v>101812</v>
      </c>
      <c r="X5" s="90">
        <f aca="true" t="shared" si="4" ref="X5:X13">V5/W5</f>
        <v>8.040014929477861</v>
      </c>
    </row>
    <row r="6" spans="2:24" s="31" customFormat="1" ht="23.25" customHeight="1">
      <c r="B6" s="70">
        <f>B5+1</f>
        <v>2</v>
      </c>
      <c r="C6" s="71" t="s">
        <v>42</v>
      </c>
      <c r="D6" s="65">
        <v>40557</v>
      </c>
      <c r="E6" s="66" t="s">
        <v>0</v>
      </c>
      <c r="F6" s="67" t="s">
        <v>1</v>
      </c>
      <c r="G6" s="68">
        <v>50</v>
      </c>
      <c r="H6" s="49">
        <v>50</v>
      </c>
      <c r="I6" s="63">
        <v>2</v>
      </c>
      <c r="J6" s="72">
        <v>69772</v>
      </c>
      <c r="K6" s="73">
        <v>5286</v>
      </c>
      <c r="L6" s="74">
        <v>110202</v>
      </c>
      <c r="M6" s="73">
        <v>8149</v>
      </c>
      <c r="N6" s="74">
        <v>111718.5</v>
      </c>
      <c r="O6" s="75">
        <v>8362</v>
      </c>
      <c r="P6" s="76">
        <f t="shared" si="0"/>
        <v>291692.5</v>
      </c>
      <c r="Q6" s="77">
        <f t="shared" si="1"/>
        <v>21797</v>
      </c>
      <c r="R6" s="78">
        <f t="shared" si="2"/>
        <v>435.94</v>
      </c>
      <c r="S6" s="79">
        <f t="shared" si="3"/>
        <v>13.382231499747672</v>
      </c>
      <c r="T6" s="87">
        <v>310703.5</v>
      </c>
      <c r="U6" s="85">
        <f>-(T6-P6)/T6</f>
        <v>-0.061186951547053704</v>
      </c>
      <c r="V6" s="88">
        <v>753892.25</v>
      </c>
      <c r="W6" s="89">
        <v>58648</v>
      </c>
      <c r="X6" s="90">
        <f t="shared" si="4"/>
        <v>12.854526156049651</v>
      </c>
    </row>
    <row r="7" spans="2:24" s="31" customFormat="1" ht="23.25" customHeight="1">
      <c r="B7" s="70">
        <f aca="true" t="shared" si="5" ref="B7:B13">B6+1</f>
        <v>3</v>
      </c>
      <c r="C7" s="71" t="s">
        <v>43</v>
      </c>
      <c r="D7" s="65">
        <v>40564</v>
      </c>
      <c r="E7" s="66" t="s">
        <v>0</v>
      </c>
      <c r="F7" s="67" t="s">
        <v>24</v>
      </c>
      <c r="G7" s="68">
        <v>13</v>
      </c>
      <c r="H7" s="49">
        <v>13</v>
      </c>
      <c r="I7" s="63">
        <v>1</v>
      </c>
      <c r="J7" s="72">
        <v>8582</v>
      </c>
      <c r="K7" s="73">
        <v>579</v>
      </c>
      <c r="L7" s="74">
        <v>15232.5</v>
      </c>
      <c r="M7" s="73">
        <v>1014</v>
      </c>
      <c r="N7" s="74">
        <v>15592</v>
      </c>
      <c r="O7" s="75">
        <v>1043</v>
      </c>
      <c r="P7" s="76">
        <f t="shared" si="0"/>
        <v>39406.5</v>
      </c>
      <c r="Q7" s="77">
        <f t="shared" si="1"/>
        <v>2636</v>
      </c>
      <c r="R7" s="78">
        <f t="shared" si="2"/>
        <v>202.76923076923077</v>
      </c>
      <c r="S7" s="79">
        <f t="shared" si="3"/>
        <v>14.949355083459787</v>
      </c>
      <c r="T7" s="87"/>
      <c r="U7" s="85"/>
      <c r="V7" s="88">
        <v>39406.5</v>
      </c>
      <c r="W7" s="89">
        <v>2636</v>
      </c>
      <c r="X7" s="90">
        <f t="shared" si="4"/>
        <v>14.949355083459787</v>
      </c>
    </row>
    <row r="8" spans="2:24" s="31" customFormat="1" ht="23.25" customHeight="1">
      <c r="B8" s="70">
        <f t="shared" si="5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36</v>
      </c>
      <c r="I8" s="63">
        <v>8</v>
      </c>
      <c r="J8" s="72">
        <v>2783</v>
      </c>
      <c r="K8" s="73">
        <v>571</v>
      </c>
      <c r="L8" s="74">
        <v>5057.5</v>
      </c>
      <c r="M8" s="73">
        <v>759</v>
      </c>
      <c r="N8" s="74">
        <v>5279.5</v>
      </c>
      <c r="O8" s="75">
        <v>795</v>
      </c>
      <c r="P8" s="76">
        <f t="shared" si="0"/>
        <v>13120</v>
      </c>
      <c r="Q8" s="77">
        <f t="shared" si="1"/>
        <v>2125</v>
      </c>
      <c r="R8" s="78">
        <f t="shared" si="2"/>
        <v>59.02777777777778</v>
      </c>
      <c r="S8" s="79">
        <f t="shared" si="3"/>
        <v>6.174117647058823</v>
      </c>
      <c r="T8" s="87">
        <v>11055</v>
      </c>
      <c r="U8" s="85">
        <f aca="true" t="shared" si="6" ref="U8:U13">-(T8-P8)/T8</f>
        <v>0.18679330619629128</v>
      </c>
      <c r="V8" s="88">
        <v>855002</v>
      </c>
      <c r="W8" s="89">
        <v>97059</v>
      </c>
      <c r="X8" s="90">
        <f t="shared" si="4"/>
        <v>8.809095498614244</v>
      </c>
    </row>
    <row r="9" spans="2:24" s="31" customFormat="1" ht="23.25" customHeight="1">
      <c r="B9" s="70">
        <f t="shared" si="5"/>
        <v>5</v>
      </c>
      <c r="C9" s="71" t="s">
        <v>38</v>
      </c>
      <c r="D9" s="65">
        <v>40543</v>
      </c>
      <c r="E9" s="66" t="s">
        <v>0</v>
      </c>
      <c r="F9" s="67" t="s">
        <v>1</v>
      </c>
      <c r="G9" s="68">
        <v>99</v>
      </c>
      <c r="H9" s="49">
        <v>21</v>
      </c>
      <c r="I9" s="63">
        <v>4</v>
      </c>
      <c r="J9" s="72">
        <v>2932.5</v>
      </c>
      <c r="K9" s="73">
        <v>348</v>
      </c>
      <c r="L9" s="74">
        <v>4363</v>
      </c>
      <c r="M9" s="73">
        <v>508</v>
      </c>
      <c r="N9" s="74">
        <v>3568.5</v>
      </c>
      <c r="O9" s="75">
        <v>430</v>
      </c>
      <c r="P9" s="76">
        <f t="shared" si="0"/>
        <v>10864</v>
      </c>
      <c r="Q9" s="77">
        <f t="shared" si="1"/>
        <v>1286</v>
      </c>
      <c r="R9" s="78">
        <f t="shared" si="2"/>
        <v>61.23809523809524</v>
      </c>
      <c r="S9" s="79">
        <f t="shared" si="3"/>
        <v>8.447900466562986</v>
      </c>
      <c r="T9" s="87">
        <v>84210</v>
      </c>
      <c r="U9" s="85">
        <f t="shared" si="6"/>
        <v>-0.8709891936824605</v>
      </c>
      <c r="V9" s="88">
        <v>1329118.5</v>
      </c>
      <c r="W9" s="89">
        <v>117524</v>
      </c>
      <c r="X9" s="90">
        <f t="shared" si="4"/>
        <v>11.30933681630986</v>
      </c>
    </row>
    <row r="10" spans="2:24" s="31" customFormat="1" ht="23.25" customHeight="1">
      <c r="B10" s="70">
        <f t="shared" si="5"/>
        <v>6</v>
      </c>
      <c r="C10" s="86" t="s">
        <v>35</v>
      </c>
      <c r="D10" s="65">
        <v>40529</v>
      </c>
      <c r="E10" s="66" t="s">
        <v>0</v>
      </c>
      <c r="F10" s="67" t="s">
        <v>36</v>
      </c>
      <c r="G10" s="68">
        <v>147</v>
      </c>
      <c r="H10" s="49">
        <v>18</v>
      </c>
      <c r="I10" s="63">
        <v>6</v>
      </c>
      <c r="J10" s="72">
        <v>1942</v>
      </c>
      <c r="K10" s="73">
        <v>562</v>
      </c>
      <c r="L10" s="74">
        <v>2586</v>
      </c>
      <c r="M10" s="73">
        <v>613</v>
      </c>
      <c r="N10" s="74">
        <v>2773.5</v>
      </c>
      <c r="O10" s="75">
        <v>564</v>
      </c>
      <c r="P10" s="76">
        <f t="shared" si="0"/>
        <v>7301.5</v>
      </c>
      <c r="Q10" s="77">
        <f t="shared" si="1"/>
        <v>1739</v>
      </c>
      <c r="R10" s="78">
        <f t="shared" si="2"/>
        <v>96.61111111111111</v>
      </c>
      <c r="S10" s="79">
        <f t="shared" si="3"/>
        <v>4.19867740080506</v>
      </c>
      <c r="T10" s="87">
        <v>27824.5</v>
      </c>
      <c r="U10" s="85">
        <f t="shared" si="6"/>
        <v>-0.7375873780301533</v>
      </c>
      <c r="V10" s="88">
        <v>1982539</v>
      </c>
      <c r="W10" s="89">
        <v>235321</v>
      </c>
      <c r="X10" s="90">
        <f t="shared" si="4"/>
        <v>8.424828213376621</v>
      </c>
    </row>
    <row r="11" spans="2:24" s="31" customFormat="1" ht="23.25" customHeight="1">
      <c r="B11" s="70">
        <f t="shared" si="5"/>
        <v>7</v>
      </c>
      <c r="C11" s="71" t="s">
        <v>37</v>
      </c>
      <c r="D11" s="65">
        <v>40522</v>
      </c>
      <c r="E11" s="66" t="s">
        <v>0</v>
      </c>
      <c r="F11" s="67" t="s">
        <v>1</v>
      </c>
      <c r="G11" s="68">
        <v>127</v>
      </c>
      <c r="H11" s="49">
        <v>10</v>
      </c>
      <c r="I11" s="63">
        <v>7</v>
      </c>
      <c r="J11" s="72">
        <v>1234.5</v>
      </c>
      <c r="K11" s="73">
        <v>239</v>
      </c>
      <c r="L11" s="74">
        <v>1926</v>
      </c>
      <c r="M11" s="73">
        <v>368</v>
      </c>
      <c r="N11" s="74">
        <v>1934</v>
      </c>
      <c r="O11" s="75">
        <v>347</v>
      </c>
      <c r="P11" s="76">
        <f t="shared" si="0"/>
        <v>5094.5</v>
      </c>
      <c r="Q11" s="77">
        <f t="shared" si="1"/>
        <v>954</v>
      </c>
      <c r="R11" s="78">
        <f t="shared" si="2"/>
        <v>95.4</v>
      </c>
      <c r="S11" s="79">
        <f t="shared" si="3"/>
        <v>5.340146750524109</v>
      </c>
      <c r="T11" s="87">
        <v>7307.5</v>
      </c>
      <c r="U11" s="85">
        <f t="shared" si="6"/>
        <v>-0.30283954840916866</v>
      </c>
      <c r="V11" s="88">
        <v>2410086</v>
      </c>
      <c r="W11" s="89">
        <v>223443</v>
      </c>
      <c r="X11" s="90">
        <f t="shared" si="4"/>
        <v>10.786133376297311</v>
      </c>
    </row>
    <row r="12" spans="2:24" s="31" customFormat="1" ht="23.25" customHeight="1">
      <c r="B12" s="70">
        <f t="shared" si="5"/>
        <v>8</v>
      </c>
      <c r="C12" s="71" t="s">
        <v>41</v>
      </c>
      <c r="D12" s="65">
        <v>40550</v>
      </c>
      <c r="E12" s="66" t="s">
        <v>0</v>
      </c>
      <c r="F12" s="67" t="s">
        <v>21</v>
      </c>
      <c r="G12" s="68">
        <v>2</v>
      </c>
      <c r="H12" s="49">
        <v>2</v>
      </c>
      <c r="I12" s="63">
        <v>3</v>
      </c>
      <c r="J12" s="72">
        <v>429</v>
      </c>
      <c r="K12" s="73">
        <v>40</v>
      </c>
      <c r="L12" s="74">
        <v>772</v>
      </c>
      <c r="M12" s="73">
        <v>72</v>
      </c>
      <c r="N12" s="74">
        <v>739</v>
      </c>
      <c r="O12" s="75">
        <v>73</v>
      </c>
      <c r="P12" s="76">
        <f t="shared" si="0"/>
        <v>1940</v>
      </c>
      <c r="Q12" s="77">
        <f t="shared" si="1"/>
        <v>185</v>
      </c>
      <c r="R12" s="78">
        <f t="shared" si="2"/>
        <v>92.5</v>
      </c>
      <c r="S12" s="79">
        <f t="shared" si="3"/>
        <v>10.486486486486486</v>
      </c>
      <c r="T12" s="87">
        <v>1991</v>
      </c>
      <c r="U12" s="85">
        <f t="shared" si="6"/>
        <v>-0.025615268709191362</v>
      </c>
      <c r="V12" s="88">
        <v>13405</v>
      </c>
      <c r="W12" s="89">
        <v>1304</v>
      </c>
      <c r="X12" s="90">
        <f t="shared" si="4"/>
        <v>10.279907975460123</v>
      </c>
    </row>
    <row r="13" spans="2:24" s="31" customFormat="1" ht="23.25" customHeight="1">
      <c r="B13" s="70">
        <f t="shared" si="5"/>
        <v>9</v>
      </c>
      <c r="C13" s="71" t="s">
        <v>39</v>
      </c>
      <c r="D13" s="65">
        <v>40543</v>
      </c>
      <c r="E13" s="66" t="s">
        <v>0</v>
      </c>
      <c r="F13" s="67" t="s">
        <v>40</v>
      </c>
      <c r="G13" s="68">
        <v>77</v>
      </c>
      <c r="H13" s="49">
        <v>2</v>
      </c>
      <c r="I13" s="63">
        <v>4</v>
      </c>
      <c r="J13" s="72">
        <v>63</v>
      </c>
      <c r="K13" s="73">
        <v>10</v>
      </c>
      <c r="L13" s="74">
        <v>45</v>
      </c>
      <c r="M13" s="73">
        <v>7</v>
      </c>
      <c r="N13" s="74">
        <v>87</v>
      </c>
      <c r="O13" s="75">
        <v>14</v>
      </c>
      <c r="P13" s="76">
        <f t="shared" si="0"/>
        <v>195</v>
      </c>
      <c r="Q13" s="77">
        <f t="shared" si="1"/>
        <v>31</v>
      </c>
      <c r="R13" s="78">
        <f t="shared" si="2"/>
        <v>15.5</v>
      </c>
      <c r="S13" s="79">
        <f t="shared" si="3"/>
        <v>6.290322580645161</v>
      </c>
      <c r="T13" s="87">
        <v>8140.5</v>
      </c>
      <c r="U13" s="85">
        <f t="shared" si="6"/>
        <v>-0.9760456974387323</v>
      </c>
      <c r="V13" s="88">
        <v>207640.5</v>
      </c>
      <c r="W13" s="89">
        <v>21609</v>
      </c>
      <c r="X13" s="90">
        <f t="shared" si="4"/>
        <v>9.608982368457587</v>
      </c>
    </row>
    <row r="14" spans="2:24" s="39" customFormat="1" ht="17.25" customHeight="1" thickBot="1">
      <c r="B14" s="70"/>
      <c r="C14" s="189" t="s">
        <v>20</v>
      </c>
      <c r="D14" s="190"/>
      <c r="E14" s="191"/>
      <c r="F14" s="192"/>
      <c r="G14" s="32"/>
      <c r="H14" s="32">
        <f>SUM(H5:H13)</f>
        <v>373</v>
      </c>
      <c r="I14" s="33"/>
      <c r="J14" s="34"/>
      <c r="K14" s="35"/>
      <c r="L14" s="34"/>
      <c r="M14" s="35"/>
      <c r="N14" s="34"/>
      <c r="O14" s="35"/>
      <c r="P14" s="34">
        <f>SUM(P5:P13)</f>
        <v>1188184</v>
      </c>
      <c r="Q14" s="32">
        <f>SUM(Q5:Q13)</f>
        <v>132565</v>
      </c>
      <c r="R14" s="35">
        <f t="shared" si="2"/>
        <v>355.40214477211794</v>
      </c>
      <c r="S14" s="36">
        <f>P14/Q14</f>
        <v>8.963029457247387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N3:O3"/>
    <mergeCell ref="P3:S3"/>
    <mergeCell ref="T3:U3"/>
    <mergeCell ref="V3:X3"/>
    <mergeCell ref="C14:F14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29.2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42</v>
      </c>
      <c r="D5" s="65">
        <v>40557</v>
      </c>
      <c r="E5" s="66" t="s">
        <v>0</v>
      </c>
      <c r="F5" s="67" t="s">
        <v>1</v>
      </c>
      <c r="G5" s="68">
        <v>50</v>
      </c>
      <c r="H5" s="49">
        <v>52</v>
      </c>
      <c r="I5" s="63">
        <v>1</v>
      </c>
      <c r="J5" s="72">
        <v>70043</v>
      </c>
      <c r="K5" s="73">
        <v>5318</v>
      </c>
      <c r="L5" s="74">
        <v>114429.5</v>
      </c>
      <c r="M5" s="73">
        <v>8520</v>
      </c>
      <c r="N5" s="74">
        <v>126231</v>
      </c>
      <c r="O5" s="75">
        <v>9327</v>
      </c>
      <c r="P5" s="76">
        <f aca="true" t="shared" si="0" ref="P5:P13">J5+L5+N5</f>
        <v>310703.5</v>
      </c>
      <c r="Q5" s="77">
        <f aca="true" t="shared" si="1" ref="Q5:Q13">K5+M5+O5</f>
        <v>23165</v>
      </c>
      <c r="R5" s="78">
        <f aca="true" t="shared" si="2" ref="R5:R13">Q5/H5</f>
        <v>445.4807692307692</v>
      </c>
      <c r="S5" s="79">
        <f aca="true" t="shared" si="3" ref="S5:S13">+P5/Q5</f>
        <v>13.412626807684006</v>
      </c>
      <c r="T5" s="83"/>
      <c r="U5" s="84"/>
      <c r="V5" s="60">
        <v>310703.5</v>
      </c>
      <c r="W5" s="82">
        <v>23165</v>
      </c>
      <c r="X5" s="62">
        <f aca="true" t="shared" si="4" ref="X5:X13">V5/W5</f>
        <v>13.412626807684006</v>
      </c>
    </row>
    <row r="6" spans="2:24" s="31" customFormat="1" ht="23.25" customHeight="1">
      <c r="B6" s="70">
        <f aca="true" t="shared" si="5" ref="B6:B13">B5+1</f>
        <v>2</v>
      </c>
      <c r="C6" s="71" t="s">
        <v>38</v>
      </c>
      <c r="D6" s="65">
        <v>40543</v>
      </c>
      <c r="E6" s="66" t="s">
        <v>0</v>
      </c>
      <c r="F6" s="67" t="s">
        <v>1</v>
      </c>
      <c r="G6" s="68">
        <v>99</v>
      </c>
      <c r="H6" s="49">
        <v>59</v>
      </c>
      <c r="I6" s="63">
        <v>3</v>
      </c>
      <c r="J6" s="72">
        <v>10574</v>
      </c>
      <c r="K6" s="73">
        <v>1086</v>
      </c>
      <c r="L6" s="74">
        <v>36208.5</v>
      </c>
      <c r="M6" s="73">
        <v>3186</v>
      </c>
      <c r="N6" s="74">
        <v>37427.5</v>
      </c>
      <c r="O6" s="75">
        <v>3322</v>
      </c>
      <c r="P6" s="76">
        <f t="shared" si="0"/>
        <v>84210</v>
      </c>
      <c r="Q6" s="77">
        <f t="shared" si="1"/>
        <v>7594</v>
      </c>
      <c r="R6" s="78">
        <f t="shared" si="2"/>
        <v>128.71186440677965</v>
      </c>
      <c r="S6" s="79">
        <f t="shared" si="3"/>
        <v>11.089017645509612</v>
      </c>
      <c r="T6" s="83">
        <v>335395.5</v>
      </c>
      <c r="U6" s="85">
        <f>-(T6-P6)/T6</f>
        <v>-0.7489232860906005</v>
      </c>
      <c r="V6" s="60">
        <v>1289734</v>
      </c>
      <c r="W6" s="82">
        <v>112845</v>
      </c>
      <c r="X6" s="62">
        <f t="shared" si="4"/>
        <v>11.429252514511054</v>
      </c>
    </row>
    <row r="7" spans="2:24" s="31" customFormat="1" ht="23.25" customHeight="1">
      <c r="B7" s="70">
        <f t="shared" si="5"/>
        <v>3</v>
      </c>
      <c r="C7" s="64" t="s">
        <v>35</v>
      </c>
      <c r="D7" s="65">
        <v>40529</v>
      </c>
      <c r="E7" s="66" t="s">
        <v>0</v>
      </c>
      <c r="F7" s="67" t="s">
        <v>36</v>
      </c>
      <c r="G7" s="68">
        <v>147</v>
      </c>
      <c r="H7" s="49">
        <v>41</v>
      </c>
      <c r="I7" s="63">
        <v>5</v>
      </c>
      <c r="J7" s="72">
        <v>5131</v>
      </c>
      <c r="K7" s="73">
        <v>913</v>
      </c>
      <c r="L7" s="74">
        <v>10373</v>
      </c>
      <c r="M7" s="73">
        <v>1666</v>
      </c>
      <c r="N7" s="74">
        <v>12320.5</v>
      </c>
      <c r="O7" s="75">
        <v>1873</v>
      </c>
      <c r="P7" s="76">
        <f t="shared" si="0"/>
        <v>27824.5</v>
      </c>
      <c r="Q7" s="77">
        <f t="shared" si="1"/>
        <v>4452</v>
      </c>
      <c r="R7" s="78">
        <f t="shared" si="2"/>
        <v>108.58536585365853</v>
      </c>
      <c r="S7" s="79">
        <f t="shared" si="3"/>
        <v>6.249887690925426</v>
      </c>
      <c r="T7" s="83">
        <v>41163.5</v>
      </c>
      <c r="U7" s="85">
        <f>-(T7-P7)/T7</f>
        <v>-0.32404921836092654</v>
      </c>
      <c r="V7" s="60">
        <v>1957327</v>
      </c>
      <c r="W7" s="82">
        <v>230211</v>
      </c>
      <c r="X7" s="62">
        <f t="shared" si="4"/>
        <v>8.502317439218803</v>
      </c>
    </row>
    <row r="8" spans="2:24" s="31" customFormat="1" ht="23.25" customHeight="1">
      <c r="B8" s="70">
        <f t="shared" si="5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37</v>
      </c>
      <c r="I8" s="63">
        <v>7</v>
      </c>
      <c r="J8" s="72">
        <v>1472</v>
      </c>
      <c r="K8" s="73">
        <v>241</v>
      </c>
      <c r="L8" s="74">
        <v>4334</v>
      </c>
      <c r="M8" s="73">
        <v>627</v>
      </c>
      <c r="N8" s="74">
        <v>5249</v>
      </c>
      <c r="O8" s="75">
        <v>763</v>
      </c>
      <c r="P8" s="76">
        <f t="shared" si="0"/>
        <v>11055</v>
      </c>
      <c r="Q8" s="77">
        <f t="shared" si="1"/>
        <v>1631</v>
      </c>
      <c r="R8" s="78">
        <f t="shared" si="2"/>
        <v>44.08108108108108</v>
      </c>
      <c r="S8" s="79">
        <f t="shared" si="3"/>
        <v>6.778050275904353</v>
      </c>
      <c r="T8" s="83">
        <v>12385.5</v>
      </c>
      <c r="U8" s="85">
        <f>-(T8-P8)/T8</f>
        <v>-0.10742400387549958</v>
      </c>
      <c r="V8" s="60">
        <v>833672</v>
      </c>
      <c r="W8" s="82">
        <v>93342</v>
      </c>
      <c r="X8" s="62">
        <f t="shared" si="4"/>
        <v>8.93137065843886</v>
      </c>
    </row>
    <row r="9" spans="2:24" s="31" customFormat="1" ht="23.25" customHeight="1">
      <c r="B9" s="70">
        <f t="shared" si="5"/>
        <v>5</v>
      </c>
      <c r="C9" s="71" t="s">
        <v>39</v>
      </c>
      <c r="D9" s="65">
        <v>40543</v>
      </c>
      <c r="E9" s="66" t="s">
        <v>0</v>
      </c>
      <c r="F9" s="67" t="s">
        <v>40</v>
      </c>
      <c r="G9" s="68">
        <v>77</v>
      </c>
      <c r="H9" s="49">
        <v>37</v>
      </c>
      <c r="I9" s="63">
        <v>3</v>
      </c>
      <c r="J9" s="72">
        <v>1271.5</v>
      </c>
      <c r="K9" s="73">
        <v>182</v>
      </c>
      <c r="L9" s="74">
        <v>2990</v>
      </c>
      <c r="M9" s="73">
        <v>421</v>
      </c>
      <c r="N9" s="74">
        <v>3879</v>
      </c>
      <c r="O9" s="75">
        <v>511</v>
      </c>
      <c r="P9" s="76">
        <f t="shared" si="0"/>
        <v>8140.5</v>
      </c>
      <c r="Q9" s="77">
        <f t="shared" si="1"/>
        <v>1114</v>
      </c>
      <c r="R9" s="78">
        <f t="shared" si="2"/>
        <v>30.10810810810811</v>
      </c>
      <c r="S9" s="79">
        <f t="shared" si="3"/>
        <v>7.307450628366248</v>
      </c>
      <c r="T9" s="83">
        <v>20890</v>
      </c>
      <c r="U9" s="85">
        <f>-(T9-P9)/T9</f>
        <v>-0.6103159406414552</v>
      </c>
      <c r="V9" s="60">
        <v>202219.5</v>
      </c>
      <c r="W9" s="82">
        <v>20804</v>
      </c>
      <c r="X9" s="62">
        <f t="shared" si="4"/>
        <v>9.72022207267833</v>
      </c>
    </row>
    <row r="10" spans="2:24" s="31" customFormat="1" ht="23.25" customHeight="1">
      <c r="B10" s="70">
        <f t="shared" si="5"/>
        <v>6</v>
      </c>
      <c r="C10" s="71" t="s">
        <v>37</v>
      </c>
      <c r="D10" s="65">
        <v>40522</v>
      </c>
      <c r="E10" s="66" t="s">
        <v>0</v>
      </c>
      <c r="F10" s="67" t="s">
        <v>1</v>
      </c>
      <c r="G10" s="68">
        <v>127</v>
      </c>
      <c r="H10" s="49">
        <v>11</v>
      </c>
      <c r="I10" s="63">
        <v>6</v>
      </c>
      <c r="J10" s="72">
        <v>1683</v>
      </c>
      <c r="K10" s="73">
        <v>485</v>
      </c>
      <c r="L10" s="74">
        <v>3120.5</v>
      </c>
      <c r="M10" s="73">
        <v>701</v>
      </c>
      <c r="N10" s="74">
        <v>2504</v>
      </c>
      <c r="O10" s="75">
        <v>500</v>
      </c>
      <c r="P10" s="76">
        <f t="shared" si="0"/>
        <v>7307.5</v>
      </c>
      <c r="Q10" s="77">
        <f t="shared" si="1"/>
        <v>1686</v>
      </c>
      <c r="R10" s="78">
        <f t="shared" si="2"/>
        <v>153.27272727272728</v>
      </c>
      <c r="S10" s="79">
        <f t="shared" si="3"/>
        <v>4.334223013048636</v>
      </c>
      <c r="T10" s="83">
        <v>5019</v>
      </c>
      <c r="U10" s="85">
        <f>-(T10-P10)/T10</f>
        <v>0.455967324168161</v>
      </c>
      <c r="V10" s="60">
        <v>2400135</v>
      </c>
      <c r="W10" s="82">
        <v>221306</v>
      </c>
      <c r="X10" s="62">
        <f t="shared" si="4"/>
        <v>10.845322765763243</v>
      </c>
    </row>
    <row r="11" spans="2:24" s="31" customFormat="1" ht="23.25" customHeight="1">
      <c r="B11" s="70">
        <f t="shared" si="5"/>
        <v>7</v>
      </c>
      <c r="C11" s="64" t="s">
        <v>25</v>
      </c>
      <c r="D11" s="65">
        <v>40473</v>
      </c>
      <c r="E11" s="66" t="s">
        <v>0</v>
      </c>
      <c r="F11" s="67" t="s">
        <v>21</v>
      </c>
      <c r="G11" s="68">
        <v>30</v>
      </c>
      <c r="H11" s="49">
        <v>10</v>
      </c>
      <c r="I11" s="63">
        <v>13</v>
      </c>
      <c r="J11" s="72">
        <v>357</v>
      </c>
      <c r="K11" s="73">
        <v>35</v>
      </c>
      <c r="L11" s="74">
        <v>939</v>
      </c>
      <c r="M11" s="73">
        <v>104</v>
      </c>
      <c r="N11" s="74">
        <v>1571</v>
      </c>
      <c r="O11" s="75">
        <v>159</v>
      </c>
      <c r="P11" s="76">
        <f t="shared" si="0"/>
        <v>2867</v>
      </c>
      <c r="Q11" s="77">
        <f t="shared" si="1"/>
        <v>298</v>
      </c>
      <c r="R11" s="78">
        <f t="shared" si="2"/>
        <v>29.8</v>
      </c>
      <c r="S11" s="79">
        <f t="shared" si="3"/>
        <v>9.620805369127517</v>
      </c>
      <c r="T11" s="83"/>
      <c r="U11" s="85"/>
      <c r="V11" s="60">
        <v>304124</v>
      </c>
      <c r="W11" s="82">
        <v>28626</v>
      </c>
      <c r="X11" s="62">
        <f t="shared" si="4"/>
        <v>10.624048068189758</v>
      </c>
    </row>
    <row r="12" spans="2:24" s="31" customFormat="1" ht="23.25" customHeight="1">
      <c r="B12" s="70">
        <f t="shared" si="5"/>
        <v>8</v>
      </c>
      <c r="C12" s="64" t="s">
        <v>34</v>
      </c>
      <c r="D12" s="65">
        <v>40529</v>
      </c>
      <c r="E12" s="66" t="s">
        <v>0</v>
      </c>
      <c r="F12" s="67" t="s">
        <v>24</v>
      </c>
      <c r="G12" s="68">
        <v>27</v>
      </c>
      <c r="H12" s="49">
        <v>4</v>
      </c>
      <c r="I12" s="63">
        <v>4</v>
      </c>
      <c r="J12" s="72">
        <v>730</v>
      </c>
      <c r="K12" s="73">
        <v>175</v>
      </c>
      <c r="L12" s="74">
        <v>978</v>
      </c>
      <c r="M12" s="73">
        <v>212</v>
      </c>
      <c r="N12" s="74">
        <v>947</v>
      </c>
      <c r="O12" s="75">
        <v>207</v>
      </c>
      <c r="P12" s="76">
        <f t="shared" si="0"/>
        <v>2655</v>
      </c>
      <c r="Q12" s="77">
        <f t="shared" si="1"/>
        <v>594</v>
      </c>
      <c r="R12" s="78">
        <f t="shared" si="2"/>
        <v>148.5</v>
      </c>
      <c r="S12" s="79">
        <f t="shared" si="3"/>
        <v>4.46969696969697</v>
      </c>
      <c r="T12" s="83"/>
      <c r="U12" s="85"/>
      <c r="V12" s="60">
        <v>103436.5</v>
      </c>
      <c r="W12" s="82">
        <v>9233</v>
      </c>
      <c r="X12" s="62">
        <f t="shared" si="4"/>
        <v>11.202913462579877</v>
      </c>
    </row>
    <row r="13" spans="2:24" s="31" customFormat="1" ht="23.25" customHeight="1">
      <c r="B13" s="70">
        <f t="shared" si="5"/>
        <v>9</v>
      </c>
      <c r="C13" s="71" t="s">
        <v>41</v>
      </c>
      <c r="D13" s="65">
        <v>40550</v>
      </c>
      <c r="E13" s="66" t="s">
        <v>0</v>
      </c>
      <c r="F13" s="67" t="s">
        <v>21</v>
      </c>
      <c r="G13" s="68">
        <v>2</v>
      </c>
      <c r="H13" s="49">
        <v>2</v>
      </c>
      <c r="I13" s="63">
        <v>2</v>
      </c>
      <c r="J13" s="72">
        <v>520</v>
      </c>
      <c r="K13" s="73">
        <v>55</v>
      </c>
      <c r="L13" s="74">
        <v>673</v>
      </c>
      <c r="M13" s="73">
        <v>67</v>
      </c>
      <c r="N13" s="74">
        <v>798</v>
      </c>
      <c r="O13" s="75">
        <v>81</v>
      </c>
      <c r="P13" s="76">
        <f t="shared" si="0"/>
        <v>1991</v>
      </c>
      <c r="Q13" s="77">
        <f t="shared" si="1"/>
        <v>203</v>
      </c>
      <c r="R13" s="78">
        <f t="shared" si="2"/>
        <v>101.5</v>
      </c>
      <c r="S13" s="79">
        <f t="shared" si="3"/>
        <v>9.807881773399014</v>
      </c>
      <c r="T13" s="83">
        <v>5122</v>
      </c>
      <c r="U13" s="85">
        <f>-(T13-P13)/T13</f>
        <v>-0.6112846544318625</v>
      </c>
      <c r="V13" s="60">
        <v>10347</v>
      </c>
      <c r="W13" s="82">
        <v>992</v>
      </c>
      <c r="X13" s="62">
        <f t="shared" si="4"/>
        <v>10.430443548387096</v>
      </c>
    </row>
    <row r="14" spans="2:24" s="39" customFormat="1" ht="17.25" customHeight="1" thickBot="1">
      <c r="B14" s="70"/>
      <c r="C14" s="189" t="s">
        <v>20</v>
      </c>
      <c r="D14" s="190"/>
      <c r="E14" s="191"/>
      <c r="F14" s="192"/>
      <c r="G14" s="32"/>
      <c r="H14" s="32">
        <f>SUM(H5:H13)</f>
        <v>253</v>
      </c>
      <c r="I14" s="33"/>
      <c r="J14" s="34"/>
      <c r="K14" s="35"/>
      <c r="L14" s="34"/>
      <c r="M14" s="35"/>
      <c r="N14" s="34"/>
      <c r="O14" s="35"/>
      <c r="P14" s="34">
        <f>SUM(P5:P13)</f>
        <v>456754</v>
      </c>
      <c r="Q14" s="32">
        <f>SUM(Q5:Q13)</f>
        <v>40737</v>
      </c>
      <c r="R14" s="35">
        <f>Q14/H14</f>
        <v>161.01581027667984</v>
      </c>
      <c r="S14" s="36">
        <f>P14/Q14</f>
        <v>11.212264035152318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P3:S3"/>
    <mergeCell ref="T3:U3"/>
    <mergeCell ref="V3:X3"/>
    <mergeCell ref="C14:F14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4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7.00390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29.2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38</v>
      </c>
      <c r="D5" s="65">
        <v>40543</v>
      </c>
      <c r="E5" s="66" t="s">
        <v>0</v>
      </c>
      <c r="F5" s="67" t="s">
        <v>1</v>
      </c>
      <c r="G5" s="68">
        <v>99</v>
      </c>
      <c r="H5" s="49">
        <v>113</v>
      </c>
      <c r="I5" s="63">
        <v>2</v>
      </c>
      <c r="J5" s="72">
        <v>53832</v>
      </c>
      <c r="K5" s="73">
        <v>4714</v>
      </c>
      <c r="L5" s="74">
        <v>141186</v>
      </c>
      <c r="M5" s="73">
        <v>11630</v>
      </c>
      <c r="N5" s="74">
        <v>140377.5</v>
      </c>
      <c r="O5" s="75">
        <v>11673</v>
      </c>
      <c r="P5" s="76">
        <f aca="true" t="shared" si="0" ref="P5:Q11">J5+L5+N5</f>
        <v>335395.5</v>
      </c>
      <c r="Q5" s="77">
        <f t="shared" si="0"/>
        <v>28017</v>
      </c>
      <c r="R5" s="78">
        <f aca="true" t="shared" si="1" ref="R5:R12">Q5/H5</f>
        <v>247.93805309734512</v>
      </c>
      <c r="S5" s="79">
        <f aca="true" t="shared" si="2" ref="S5:S11">+P5/Q5</f>
        <v>11.971142520612485</v>
      </c>
      <c r="T5" s="80">
        <v>582871.5</v>
      </c>
      <c r="U5" s="81">
        <f>-(T5-P5)/T5</f>
        <v>-0.42458071804848924</v>
      </c>
      <c r="V5" s="60">
        <v>1130838.5</v>
      </c>
      <c r="W5" s="82">
        <v>97657</v>
      </c>
      <c r="X5" s="62">
        <f aca="true" t="shared" si="3" ref="X5:X11">V5/W5</f>
        <v>11.579697307924675</v>
      </c>
    </row>
    <row r="6" spans="2:24" s="31" customFormat="1" ht="23.25" customHeight="1">
      <c r="B6" s="70">
        <f aca="true" t="shared" si="4" ref="B6:B11">B5+1</f>
        <v>2</v>
      </c>
      <c r="C6" s="64" t="s">
        <v>35</v>
      </c>
      <c r="D6" s="65">
        <v>40529</v>
      </c>
      <c r="E6" s="66" t="s">
        <v>0</v>
      </c>
      <c r="F6" s="67" t="s">
        <v>36</v>
      </c>
      <c r="G6" s="68">
        <v>147</v>
      </c>
      <c r="H6" s="49">
        <v>66</v>
      </c>
      <c r="I6" s="63">
        <v>4</v>
      </c>
      <c r="J6" s="72">
        <v>7502</v>
      </c>
      <c r="K6" s="73">
        <v>1017</v>
      </c>
      <c r="L6" s="74">
        <v>14640.5</v>
      </c>
      <c r="M6" s="73">
        <v>1860</v>
      </c>
      <c r="N6" s="74">
        <v>19021</v>
      </c>
      <c r="O6" s="75">
        <v>2227</v>
      </c>
      <c r="P6" s="76">
        <f t="shared" si="0"/>
        <v>41163.5</v>
      </c>
      <c r="Q6" s="77">
        <f t="shared" si="0"/>
        <v>5104</v>
      </c>
      <c r="R6" s="78">
        <f t="shared" si="1"/>
        <v>77.33333333333333</v>
      </c>
      <c r="S6" s="79">
        <f t="shared" si="2"/>
        <v>8.064949059561128</v>
      </c>
      <c r="T6" s="80">
        <v>358787.5</v>
      </c>
      <c r="U6" s="81">
        <f>-(T6-P6)/T6</f>
        <v>-0.8852705292129742</v>
      </c>
      <c r="V6" s="60">
        <v>1899553.5</v>
      </c>
      <c r="W6" s="82">
        <v>220628</v>
      </c>
      <c r="X6" s="62">
        <f t="shared" si="3"/>
        <v>8.609757147778161</v>
      </c>
    </row>
    <row r="7" spans="2:24" s="31" customFormat="1" ht="23.25" customHeight="1">
      <c r="B7" s="70">
        <f t="shared" si="4"/>
        <v>3</v>
      </c>
      <c r="C7" s="71" t="s">
        <v>39</v>
      </c>
      <c r="D7" s="65">
        <v>40543</v>
      </c>
      <c r="E7" s="66" t="s">
        <v>0</v>
      </c>
      <c r="F7" s="67" t="s">
        <v>40</v>
      </c>
      <c r="G7" s="68">
        <v>77</v>
      </c>
      <c r="H7" s="49">
        <v>64</v>
      </c>
      <c r="I7" s="63">
        <v>2</v>
      </c>
      <c r="J7" s="72">
        <v>4446.5</v>
      </c>
      <c r="K7" s="73">
        <v>505</v>
      </c>
      <c r="L7" s="74">
        <v>7507.5</v>
      </c>
      <c r="M7" s="73">
        <v>803</v>
      </c>
      <c r="N7" s="74">
        <v>8936</v>
      </c>
      <c r="O7" s="75">
        <v>939</v>
      </c>
      <c r="P7" s="76">
        <f t="shared" si="0"/>
        <v>20890</v>
      </c>
      <c r="Q7" s="77">
        <f t="shared" si="0"/>
        <v>2247</v>
      </c>
      <c r="R7" s="78">
        <f t="shared" si="1"/>
        <v>35.109375</v>
      </c>
      <c r="S7" s="79">
        <f t="shared" si="2"/>
        <v>9.29684023141967</v>
      </c>
      <c r="T7" s="80">
        <v>107891.5</v>
      </c>
      <c r="U7" s="81">
        <f>-(T7-P7)/T7</f>
        <v>-0.8063795572403758</v>
      </c>
      <c r="V7" s="60">
        <v>184418</v>
      </c>
      <c r="W7" s="82">
        <v>18437</v>
      </c>
      <c r="X7" s="62">
        <f t="shared" si="3"/>
        <v>10.002603460432825</v>
      </c>
    </row>
    <row r="8" spans="2:24" s="31" customFormat="1" ht="23.25" customHeight="1">
      <c r="B8" s="70">
        <f t="shared" si="4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41</v>
      </c>
      <c r="I8" s="63">
        <v>6</v>
      </c>
      <c r="J8" s="72">
        <v>1667</v>
      </c>
      <c r="K8" s="73">
        <v>307</v>
      </c>
      <c r="L8" s="74">
        <v>5916.5</v>
      </c>
      <c r="M8" s="73">
        <v>927</v>
      </c>
      <c r="N8" s="74">
        <v>4802</v>
      </c>
      <c r="O8" s="75">
        <v>799</v>
      </c>
      <c r="P8" s="76">
        <f t="shared" si="0"/>
        <v>12385.5</v>
      </c>
      <c r="Q8" s="77">
        <f t="shared" si="0"/>
        <v>2033</v>
      </c>
      <c r="R8" s="78">
        <f t="shared" si="1"/>
        <v>49.58536585365854</v>
      </c>
      <c r="S8" s="79">
        <f t="shared" si="2"/>
        <v>6.092228234136743</v>
      </c>
      <c r="T8" s="80">
        <v>30362</v>
      </c>
      <c r="U8" s="81">
        <f>-(T8-P8)/T8</f>
        <v>-0.5920723272511692</v>
      </c>
      <c r="V8" s="60">
        <v>808704</v>
      </c>
      <c r="W8" s="82">
        <v>88732</v>
      </c>
      <c r="X8" s="62">
        <f t="shared" si="3"/>
        <v>9.11400622098003</v>
      </c>
    </row>
    <row r="9" spans="2:24" s="31" customFormat="1" ht="23.25" customHeight="1">
      <c r="B9" s="70">
        <f t="shared" si="4"/>
        <v>5</v>
      </c>
      <c r="C9" s="71" t="s">
        <v>41</v>
      </c>
      <c r="D9" s="65">
        <v>40550</v>
      </c>
      <c r="E9" s="66" t="s">
        <v>0</v>
      </c>
      <c r="F9" s="67" t="s">
        <v>21</v>
      </c>
      <c r="G9" s="68">
        <v>2</v>
      </c>
      <c r="H9" s="49">
        <v>2</v>
      </c>
      <c r="I9" s="63">
        <v>1</v>
      </c>
      <c r="J9" s="72">
        <v>976</v>
      </c>
      <c r="K9" s="73">
        <v>88</v>
      </c>
      <c r="L9" s="74">
        <v>2026.5</v>
      </c>
      <c r="M9" s="73">
        <v>182</v>
      </c>
      <c r="N9" s="74">
        <v>2119.5</v>
      </c>
      <c r="O9" s="75">
        <v>192</v>
      </c>
      <c r="P9" s="76">
        <f t="shared" si="0"/>
        <v>5122</v>
      </c>
      <c r="Q9" s="77">
        <f t="shared" si="0"/>
        <v>462</v>
      </c>
      <c r="R9" s="78">
        <f t="shared" si="1"/>
        <v>231</v>
      </c>
      <c r="S9" s="79">
        <f t="shared" si="2"/>
        <v>11.086580086580087</v>
      </c>
      <c r="T9" s="80"/>
      <c r="U9" s="81"/>
      <c r="V9" s="60">
        <v>5122</v>
      </c>
      <c r="W9" s="82">
        <v>462</v>
      </c>
      <c r="X9" s="62">
        <f t="shared" si="3"/>
        <v>11.086580086580087</v>
      </c>
    </row>
    <row r="10" spans="2:24" s="31" customFormat="1" ht="23.25" customHeight="1">
      <c r="B10" s="70">
        <f t="shared" si="4"/>
        <v>6</v>
      </c>
      <c r="C10" s="71" t="s">
        <v>37</v>
      </c>
      <c r="D10" s="65">
        <v>40522</v>
      </c>
      <c r="E10" s="66" t="s">
        <v>0</v>
      </c>
      <c r="F10" s="67" t="s">
        <v>1</v>
      </c>
      <c r="G10" s="68">
        <v>127</v>
      </c>
      <c r="H10" s="49">
        <v>10</v>
      </c>
      <c r="I10" s="63">
        <v>5</v>
      </c>
      <c r="J10" s="72">
        <v>522</v>
      </c>
      <c r="K10" s="73">
        <v>88</v>
      </c>
      <c r="L10" s="74">
        <v>2071</v>
      </c>
      <c r="M10" s="73">
        <v>328</v>
      </c>
      <c r="N10" s="74">
        <v>2426</v>
      </c>
      <c r="O10" s="75">
        <v>366</v>
      </c>
      <c r="P10" s="76">
        <f t="shared" si="0"/>
        <v>5019</v>
      </c>
      <c r="Q10" s="77">
        <f t="shared" si="0"/>
        <v>782</v>
      </c>
      <c r="R10" s="78">
        <f t="shared" si="1"/>
        <v>78.2</v>
      </c>
      <c r="S10" s="79">
        <f t="shared" si="2"/>
        <v>6.418158567774936</v>
      </c>
      <c r="T10" s="80">
        <v>57145.5</v>
      </c>
      <c r="U10" s="81">
        <f>-(T10-P10)/T10</f>
        <v>-0.9121715620652545</v>
      </c>
      <c r="V10" s="60">
        <v>2390744.5</v>
      </c>
      <c r="W10" s="82">
        <v>219249</v>
      </c>
      <c r="X10" s="62">
        <f t="shared" si="3"/>
        <v>10.904243576937636</v>
      </c>
    </row>
    <row r="11" spans="2:24" s="31" customFormat="1" ht="23.25" customHeight="1">
      <c r="B11" s="70">
        <f t="shared" si="4"/>
        <v>7</v>
      </c>
      <c r="C11" s="64" t="s">
        <v>27</v>
      </c>
      <c r="D11" s="65">
        <v>40480</v>
      </c>
      <c r="E11" s="66" t="s">
        <v>0</v>
      </c>
      <c r="F11" s="67" t="s">
        <v>22</v>
      </c>
      <c r="G11" s="68">
        <v>100</v>
      </c>
      <c r="H11" s="49">
        <v>3</v>
      </c>
      <c r="I11" s="63">
        <v>11</v>
      </c>
      <c r="J11" s="72">
        <v>237</v>
      </c>
      <c r="K11" s="73">
        <v>39</v>
      </c>
      <c r="L11" s="74">
        <v>278</v>
      </c>
      <c r="M11" s="73">
        <v>42</v>
      </c>
      <c r="N11" s="74">
        <v>359</v>
      </c>
      <c r="O11" s="75">
        <v>57</v>
      </c>
      <c r="P11" s="76">
        <f t="shared" si="0"/>
        <v>874</v>
      </c>
      <c r="Q11" s="77">
        <f t="shared" si="0"/>
        <v>138</v>
      </c>
      <c r="R11" s="78">
        <f t="shared" si="1"/>
        <v>46</v>
      </c>
      <c r="S11" s="79">
        <f t="shared" si="2"/>
        <v>6.333333333333333</v>
      </c>
      <c r="T11" s="80">
        <v>2193</v>
      </c>
      <c r="U11" s="81">
        <f>-(T11-P11)/T11</f>
        <v>-0.6014591883264934</v>
      </c>
      <c r="V11" s="60">
        <v>2447975.5</v>
      </c>
      <c r="W11" s="82">
        <v>238772</v>
      </c>
      <c r="X11" s="62">
        <f t="shared" si="3"/>
        <v>10.2523558038631</v>
      </c>
    </row>
    <row r="12" spans="2:24" s="39" customFormat="1" ht="17.25" customHeight="1" thickBot="1">
      <c r="B12" s="70"/>
      <c r="C12" s="189" t="s">
        <v>20</v>
      </c>
      <c r="D12" s="190"/>
      <c r="E12" s="191"/>
      <c r="F12" s="192"/>
      <c r="G12" s="32"/>
      <c r="H12" s="32">
        <f>SUM(H5:H11)</f>
        <v>299</v>
      </c>
      <c r="I12" s="33"/>
      <c r="J12" s="34"/>
      <c r="K12" s="35"/>
      <c r="L12" s="34"/>
      <c r="M12" s="35"/>
      <c r="N12" s="34"/>
      <c r="O12" s="35"/>
      <c r="P12" s="34">
        <f>SUM(P5:P11)</f>
        <v>420849.5</v>
      </c>
      <c r="Q12" s="32">
        <f>SUM(Q5:Q11)</f>
        <v>38783</v>
      </c>
      <c r="R12" s="35">
        <f t="shared" si="1"/>
        <v>129.70903010033445</v>
      </c>
      <c r="S12" s="36">
        <f>P12/Q12</f>
        <v>10.851391073408452</v>
      </c>
      <c r="T12" s="34"/>
      <c r="U12" s="37"/>
      <c r="V12" s="34"/>
      <c r="W12" s="35"/>
      <c r="X12" s="38"/>
    </row>
    <row r="14" spans="10:14" ht="18">
      <c r="J14" s="25"/>
      <c r="L14" s="25"/>
      <c r="N14" s="25"/>
    </row>
    <row r="15" spans="9:14" ht="18">
      <c r="I15" s="25"/>
      <c r="J15" s="25"/>
      <c r="K15" s="25"/>
      <c r="N15" s="25"/>
    </row>
    <row r="16" spans="9:16" ht="18">
      <c r="I16" s="25"/>
      <c r="J16" s="18"/>
      <c r="L16" s="18"/>
      <c r="M16" s="25"/>
      <c r="N16" s="18"/>
      <c r="P16" s="18"/>
    </row>
    <row r="17" spans="9:16" ht="18">
      <c r="I17" s="25"/>
      <c r="M17" s="25"/>
      <c r="N17" s="25"/>
      <c r="P17" s="18"/>
    </row>
    <row r="18" spans="9:13" ht="18">
      <c r="I18" s="25"/>
      <c r="J18" s="25"/>
      <c r="L18" s="25"/>
      <c r="M18" s="25"/>
    </row>
    <row r="19" spans="9:12" ht="18">
      <c r="I19" s="25"/>
      <c r="J19" s="25"/>
      <c r="K19" s="25"/>
      <c r="L19" s="25"/>
    </row>
    <row r="20" spans="2:24" s="24" customFormat="1" ht="18">
      <c r="B20" s="19"/>
      <c r="C20" s="20"/>
      <c r="D20" s="21"/>
      <c r="E20" s="18"/>
      <c r="F20" s="18"/>
      <c r="G20" s="22"/>
      <c r="H20" s="22"/>
      <c r="I20" s="22"/>
      <c r="J20" s="23"/>
      <c r="L20" s="18"/>
      <c r="N20" s="23"/>
      <c r="P20" s="25"/>
      <c r="Q20" s="26"/>
      <c r="S20" s="27"/>
      <c r="T20" s="28"/>
      <c r="U20" s="18"/>
      <c r="V20" s="23"/>
      <c r="X20" s="27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23"/>
      <c r="N23" s="25"/>
      <c r="P23" s="25"/>
      <c r="Q23" s="26"/>
      <c r="S23" s="27"/>
      <c r="T23" s="28"/>
      <c r="U23" s="18"/>
      <c r="V23" s="23"/>
      <c r="X23" s="27"/>
    </row>
    <row r="24" spans="2:24" s="24" customFormat="1" ht="18">
      <c r="B24" s="19"/>
      <c r="C24" s="20"/>
      <c r="D24" s="21"/>
      <c r="E24" s="18"/>
      <c r="F24" s="18"/>
      <c r="G24" s="22"/>
      <c r="H24" s="22"/>
      <c r="J24" s="23"/>
      <c r="L24" s="23"/>
      <c r="N24" s="23"/>
      <c r="P24" s="25"/>
      <c r="Q24" s="26"/>
      <c r="S24" s="27"/>
      <c r="T24" s="28"/>
      <c r="U24" s="18"/>
      <c r="V24" s="23"/>
      <c r="X24" s="27"/>
    </row>
  </sheetData>
  <sheetProtection/>
  <mergeCells count="15">
    <mergeCell ref="H3:H4"/>
    <mergeCell ref="I3:I4"/>
    <mergeCell ref="J3:K3"/>
    <mergeCell ref="L3:M3"/>
    <mergeCell ref="N3:O3"/>
    <mergeCell ref="P3:S3"/>
    <mergeCell ref="T3:U3"/>
    <mergeCell ref="V3:X3"/>
    <mergeCell ref="C12:F12"/>
    <mergeCell ref="B2:X2"/>
    <mergeCell ref="C3:C4"/>
    <mergeCell ref="D3:D4"/>
    <mergeCell ref="E3:E4"/>
    <mergeCell ref="F3:F4"/>
    <mergeCell ref="G3:G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7.00390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29.2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38</v>
      </c>
      <c r="D5" s="65">
        <v>40543</v>
      </c>
      <c r="E5" s="66" t="s">
        <v>0</v>
      </c>
      <c r="F5" s="67" t="s">
        <v>1</v>
      </c>
      <c r="G5" s="68">
        <v>99</v>
      </c>
      <c r="H5" s="49">
        <v>114</v>
      </c>
      <c r="I5" s="63">
        <v>1</v>
      </c>
      <c r="J5" s="50">
        <v>33878.5</v>
      </c>
      <c r="K5" s="51">
        <v>3273</v>
      </c>
      <c r="L5" s="52">
        <v>310425.5</v>
      </c>
      <c r="M5" s="51">
        <v>25724</v>
      </c>
      <c r="N5" s="52">
        <v>238567.5</v>
      </c>
      <c r="O5" s="53">
        <v>19635</v>
      </c>
      <c r="P5" s="54">
        <f aca="true" t="shared" si="0" ref="P5:P15">J5+L5+N5</f>
        <v>582871.5</v>
      </c>
      <c r="Q5" s="55">
        <f aca="true" t="shared" si="1" ref="Q5:Q15">K5+M5+O5</f>
        <v>48632</v>
      </c>
      <c r="R5" s="56">
        <f aca="true" t="shared" si="2" ref="R5:R15">Q5/H5</f>
        <v>426.5964912280702</v>
      </c>
      <c r="S5" s="57">
        <f aca="true" t="shared" si="3" ref="S5:S15">+P5/Q5</f>
        <v>11.985349152821188</v>
      </c>
      <c r="T5" s="58"/>
      <c r="U5" s="59"/>
      <c r="V5" s="60">
        <v>657029</v>
      </c>
      <c r="W5" s="61">
        <v>55993</v>
      </c>
      <c r="X5" s="62">
        <f aca="true" t="shared" si="4" ref="X5:X15">V5/W5</f>
        <v>11.734127480220742</v>
      </c>
    </row>
    <row r="6" spans="2:24" s="31" customFormat="1" ht="23.25" customHeight="1">
      <c r="B6" s="70">
        <f aca="true" t="shared" si="5" ref="B6:B15">B5+1</f>
        <v>2</v>
      </c>
      <c r="C6" s="64" t="s">
        <v>35</v>
      </c>
      <c r="D6" s="65">
        <v>40529</v>
      </c>
      <c r="E6" s="66" t="s">
        <v>0</v>
      </c>
      <c r="F6" s="67" t="s">
        <v>36</v>
      </c>
      <c r="G6" s="68">
        <v>147</v>
      </c>
      <c r="H6" s="49">
        <v>147</v>
      </c>
      <c r="I6" s="63">
        <v>3</v>
      </c>
      <c r="J6" s="50">
        <v>42936</v>
      </c>
      <c r="K6" s="51">
        <v>5543</v>
      </c>
      <c r="L6" s="52">
        <v>169087.5</v>
      </c>
      <c r="M6" s="51">
        <v>18989</v>
      </c>
      <c r="N6" s="52">
        <v>146764</v>
      </c>
      <c r="O6" s="53">
        <v>16128</v>
      </c>
      <c r="P6" s="54">
        <f t="shared" si="0"/>
        <v>358787.5</v>
      </c>
      <c r="Q6" s="55">
        <f t="shared" si="1"/>
        <v>40660</v>
      </c>
      <c r="R6" s="56">
        <f t="shared" si="2"/>
        <v>276.5986394557823</v>
      </c>
      <c r="S6" s="57">
        <f t="shared" si="3"/>
        <v>8.824090014756518</v>
      </c>
      <c r="T6" s="58">
        <v>423747</v>
      </c>
      <c r="U6" s="59">
        <f>-(T6-P6)/T6</f>
        <v>-0.1532978404566876</v>
      </c>
      <c r="V6" s="60">
        <v>1698769.5</v>
      </c>
      <c r="W6" s="61">
        <v>195051</v>
      </c>
      <c r="X6" s="62">
        <f t="shared" si="4"/>
        <v>8.709360628758633</v>
      </c>
    </row>
    <row r="7" spans="2:24" s="31" customFormat="1" ht="23.25" customHeight="1">
      <c r="B7" s="70">
        <f t="shared" si="5"/>
        <v>3</v>
      </c>
      <c r="C7" s="71" t="s">
        <v>39</v>
      </c>
      <c r="D7" s="65">
        <v>40543</v>
      </c>
      <c r="E7" s="66" t="s">
        <v>0</v>
      </c>
      <c r="F7" s="67" t="s">
        <v>40</v>
      </c>
      <c r="G7" s="68">
        <v>77</v>
      </c>
      <c r="H7" s="49">
        <v>77</v>
      </c>
      <c r="I7" s="63">
        <v>1</v>
      </c>
      <c r="J7" s="50">
        <v>10606</v>
      </c>
      <c r="K7" s="51">
        <v>1220</v>
      </c>
      <c r="L7" s="52">
        <v>48000.5</v>
      </c>
      <c r="M7" s="51">
        <v>4403</v>
      </c>
      <c r="N7" s="52">
        <v>49285</v>
      </c>
      <c r="O7" s="53">
        <v>4517</v>
      </c>
      <c r="P7" s="54">
        <f t="shared" si="0"/>
        <v>107891.5</v>
      </c>
      <c r="Q7" s="55">
        <f t="shared" si="1"/>
        <v>10140</v>
      </c>
      <c r="R7" s="56">
        <f t="shared" si="2"/>
        <v>131.6883116883117</v>
      </c>
      <c r="S7" s="57">
        <f t="shared" si="3"/>
        <v>10.640187376725839</v>
      </c>
      <c r="T7" s="58"/>
      <c r="U7" s="59"/>
      <c r="V7" s="60">
        <v>107891.5</v>
      </c>
      <c r="W7" s="61">
        <v>10140</v>
      </c>
      <c r="X7" s="62">
        <f t="shared" si="4"/>
        <v>10.640187376725839</v>
      </c>
    </row>
    <row r="8" spans="2:24" s="31" customFormat="1" ht="23.25" customHeight="1">
      <c r="B8" s="70">
        <f t="shared" si="5"/>
        <v>4</v>
      </c>
      <c r="C8" s="71" t="s">
        <v>37</v>
      </c>
      <c r="D8" s="65">
        <v>40522</v>
      </c>
      <c r="E8" s="66" t="s">
        <v>0</v>
      </c>
      <c r="F8" s="67" t="s">
        <v>1</v>
      </c>
      <c r="G8" s="68">
        <v>127</v>
      </c>
      <c r="H8" s="49">
        <v>65</v>
      </c>
      <c r="I8" s="63">
        <v>4</v>
      </c>
      <c r="J8" s="50">
        <v>4789</v>
      </c>
      <c r="K8" s="51">
        <v>622</v>
      </c>
      <c r="L8" s="52">
        <v>29766</v>
      </c>
      <c r="M8" s="51">
        <v>3737</v>
      </c>
      <c r="N8" s="52">
        <v>22590.5</v>
      </c>
      <c r="O8" s="53">
        <v>2629</v>
      </c>
      <c r="P8" s="54">
        <f t="shared" si="0"/>
        <v>57145.5</v>
      </c>
      <c r="Q8" s="55">
        <f t="shared" si="1"/>
        <v>6988</v>
      </c>
      <c r="R8" s="56">
        <f t="shared" si="2"/>
        <v>107.50769230769231</v>
      </c>
      <c r="S8" s="57">
        <f t="shared" si="3"/>
        <v>8.17766170578134</v>
      </c>
      <c r="T8" s="58">
        <v>389856.5</v>
      </c>
      <c r="U8" s="59">
        <f aca="true" t="shared" si="6" ref="U8:U15">-(T8-P8)/T8</f>
        <v>-0.8534191426845519</v>
      </c>
      <c r="V8" s="60">
        <v>2372705.5</v>
      </c>
      <c r="W8" s="61">
        <v>216614</v>
      </c>
      <c r="X8" s="62">
        <f t="shared" si="4"/>
        <v>10.953611031604606</v>
      </c>
    </row>
    <row r="9" spans="2:24" s="31" customFormat="1" ht="23.25" customHeight="1">
      <c r="B9" s="70">
        <f t="shared" si="5"/>
        <v>5</v>
      </c>
      <c r="C9" s="64" t="s">
        <v>32</v>
      </c>
      <c r="D9" s="65">
        <v>40515</v>
      </c>
      <c r="E9" s="66" t="s">
        <v>0</v>
      </c>
      <c r="F9" s="67" t="s">
        <v>33</v>
      </c>
      <c r="G9" s="68">
        <v>62</v>
      </c>
      <c r="H9" s="49">
        <v>62</v>
      </c>
      <c r="I9" s="63">
        <v>5</v>
      </c>
      <c r="J9" s="50">
        <v>4356.5</v>
      </c>
      <c r="K9" s="51">
        <v>818</v>
      </c>
      <c r="L9" s="52">
        <v>12951</v>
      </c>
      <c r="M9" s="51">
        <v>1828</v>
      </c>
      <c r="N9" s="52">
        <v>13054.5</v>
      </c>
      <c r="O9" s="53">
        <v>1764</v>
      </c>
      <c r="P9" s="54">
        <f t="shared" si="0"/>
        <v>30362</v>
      </c>
      <c r="Q9" s="55">
        <f t="shared" si="1"/>
        <v>4410</v>
      </c>
      <c r="R9" s="56">
        <f t="shared" si="2"/>
        <v>71.12903225806451</v>
      </c>
      <c r="S9" s="57">
        <f t="shared" si="3"/>
        <v>6.884807256235828</v>
      </c>
      <c r="T9" s="58">
        <v>45466.5</v>
      </c>
      <c r="U9" s="59">
        <f t="shared" si="6"/>
        <v>-0.3322116283417461</v>
      </c>
      <c r="V9" s="60">
        <v>778868.5</v>
      </c>
      <c r="W9" s="61">
        <v>83528</v>
      </c>
      <c r="X9" s="62">
        <f t="shared" si="4"/>
        <v>9.324639641796763</v>
      </c>
    </row>
    <row r="10" spans="2:24" s="31" customFormat="1" ht="23.25" customHeight="1">
      <c r="B10" s="70">
        <f t="shared" si="5"/>
        <v>6</v>
      </c>
      <c r="C10" s="64" t="s">
        <v>31</v>
      </c>
      <c r="D10" s="65">
        <v>40508</v>
      </c>
      <c r="E10" s="66" t="s">
        <v>0</v>
      </c>
      <c r="F10" s="67" t="s">
        <v>1</v>
      </c>
      <c r="G10" s="68">
        <v>34</v>
      </c>
      <c r="H10" s="49">
        <v>17</v>
      </c>
      <c r="I10" s="63">
        <v>6</v>
      </c>
      <c r="J10" s="50">
        <v>1532</v>
      </c>
      <c r="K10" s="51">
        <v>228</v>
      </c>
      <c r="L10" s="52">
        <v>5503</v>
      </c>
      <c r="M10" s="51">
        <v>840</v>
      </c>
      <c r="N10" s="52">
        <v>3450</v>
      </c>
      <c r="O10" s="53">
        <v>507</v>
      </c>
      <c r="P10" s="54">
        <f t="shared" si="0"/>
        <v>10485</v>
      </c>
      <c r="Q10" s="55">
        <f t="shared" si="1"/>
        <v>1575</v>
      </c>
      <c r="R10" s="56">
        <f t="shared" si="2"/>
        <v>92.6470588235294</v>
      </c>
      <c r="S10" s="57">
        <f t="shared" si="3"/>
        <v>6.6571428571428575</v>
      </c>
      <c r="T10" s="58">
        <v>19555.5</v>
      </c>
      <c r="U10" s="59">
        <f t="shared" si="6"/>
        <v>-0.46383370407302293</v>
      </c>
      <c r="V10" s="60">
        <v>297749.5</v>
      </c>
      <c r="W10" s="61">
        <v>31640</v>
      </c>
      <c r="X10" s="62">
        <f t="shared" si="4"/>
        <v>9.4105404551201</v>
      </c>
    </row>
    <row r="11" spans="2:24" s="31" customFormat="1" ht="23.25" customHeight="1">
      <c r="B11" s="70">
        <f t="shared" si="5"/>
        <v>7</v>
      </c>
      <c r="C11" s="64" t="s">
        <v>28</v>
      </c>
      <c r="D11" s="65">
        <v>40494</v>
      </c>
      <c r="E11" s="66" t="s">
        <v>0</v>
      </c>
      <c r="F11" s="67" t="s">
        <v>1</v>
      </c>
      <c r="G11" s="68">
        <v>80</v>
      </c>
      <c r="H11" s="49">
        <v>13</v>
      </c>
      <c r="I11" s="63">
        <v>8</v>
      </c>
      <c r="J11" s="50">
        <v>1429.5</v>
      </c>
      <c r="K11" s="51">
        <v>243</v>
      </c>
      <c r="L11" s="52">
        <v>3318</v>
      </c>
      <c r="M11" s="51">
        <v>540</v>
      </c>
      <c r="N11" s="52">
        <v>2788</v>
      </c>
      <c r="O11" s="53">
        <v>437</v>
      </c>
      <c r="P11" s="54">
        <f t="shared" si="0"/>
        <v>7535.5</v>
      </c>
      <c r="Q11" s="55">
        <f t="shared" si="1"/>
        <v>1220</v>
      </c>
      <c r="R11" s="56">
        <f t="shared" si="2"/>
        <v>93.84615384615384</v>
      </c>
      <c r="S11" s="57">
        <f t="shared" si="3"/>
        <v>6.176639344262295</v>
      </c>
      <c r="T11" s="58">
        <v>6729</v>
      </c>
      <c r="U11" s="59">
        <f t="shared" si="6"/>
        <v>0.11985436171793729</v>
      </c>
      <c r="V11" s="60">
        <v>812210.5</v>
      </c>
      <c r="W11" s="61">
        <v>79458</v>
      </c>
      <c r="X11" s="62">
        <f t="shared" si="4"/>
        <v>10.221884517606785</v>
      </c>
    </row>
    <row r="12" spans="2:24" s="31" customFormat="1" ht="23.25" customHeight="1">
      <c r="B12" s="70">
        <f t="shared" si="5"/>
        <v>8</v>
      </c>
      <c r="C12" s="64" t="s">
        <v>34</v>
      </c>
      <c r="D12" s="65">
        <v>40529</v>
      </c>
      <c r="E12" s="66" t="s">
        <v>0</v>
      </c>
      <c r="F12" s="67" t="s">
        <v>24</v>
      </c>
      <c r="G12" s="68">
        <v>27</v>
      </c>
      <c r="H12" s="49">
        <v>11</v>
      </c>
      <c r="I12" s="63">
        <v>3</v>
      </c>
      <c r="J12" s="50">
        <v>544.5</v>
      </c>
      <c r="K12" s="51">
        <v>69</v>
      </c>
      <c r="L12" s="52">
        <v>2446</v>
      </c>
      <c r="M12" s="51">
        <v>269</v>
      </c>
      <c r="N12" s="52">
        <v>2532</v>
      </c>
      <c r="O12" s="53">
        <v>266</v>
      </c>
      <c r="P12" s="54">
        <f t="shared" si="0"/>
        <v>5522.5</v>
      </c>
      <c r="Q12" s="55">
        <f t="shared" si="1"/>
        <v>604</v>
      </c>
      <c r="R12" s="56">
        <f t="shared" si="2"/>
        <v>54.90909090909091</v>
      </c>
      <c r="S12" s="57">
        <f t="shared" si="3"/>
        <v>9.1432119205298</v>
      </c>
      <c r="T12" s="58">
        <v>16609.5</v>
      </c>
      <c r="U12" s="59">
        <f t="shared" si="6"/>
        <v>-0.6675095577831963</v>
      </c>
      <c r="V12" s="60">
        <v>99230.5</v>
      </c>
      <c r="W12" s="61">
        <v>8323</v>
      </c>
      <c r="X12" s="62">
        <f t="shared" si="4"/>
        <v>11.922443830349634</v>
      </c>
    </row>
    <row r="13" spans="2:24" s="31" customFormat="1" ht="23.25" customHeight="1">
      <c r="B13" s="70">
        <f t="shared" si="5"/>
        <v>9</v>
      </c>
      <c r="C13" s="64" t="s">
        <v>25</v>
      </c>
      <c r="D13" s="65">
        <v>40473</v>
      </c>
      <c r="E13" s="66" t="s">
        <v>0</v>
      </c>
      <c r="F13" s="67" t="s">
        <v>21</v>
      </c>
      <c r="G13" s="68">
        <v>30</v>
      </c>
      <c r="H13" s="49">
        <v>10</v>
      </c>
      <c r="I13" s="63">
        <v>11</v>
      </c>
      <c r="J13" s="50">
        <v>1141</v>
      </c>
      <c r="K13" s="51">
        <v>185</v>
      </c>
      <c r="L13" s="52">
        <v>2132</v>
      </c>
      <c r="M13" s="51">
        <v>346</v>
      </c>
      <c r="N13" s="52">
        <v>2218</v>
      </c>
      <c r="O13" s="53">
        <v>340</v>
      </c>
      <c r="P13" s="54">
        <f t="shared" si="0"/>
        <v>5491</v>
      </c>
      <c r="Q13" s="55">
        <f t="shared" si="1"/>
        <v>871</v>
      </c>
      <c r="R13" s="56">
        <f t="shared" si="2"/>
        <v>87.1</v>
      </c>
      <c r="S13" s="57">
        <f t="shared" si="3"/>
        <v>6.304247990815155</v>
      </c>
      <c r="T13" s="58">
        <v>8001.5</v>
      </c>
      <c r="U13" s="59">
        <f t="shared" si="6"/>
        <v>-0.3137536711866525</v>
      </c>
      <c r="V13" s="60">
        <v>297499.5</v>
      </c>
      <c r="W13" s="61">
        <v>27493</v>
      </c>
      <c r="X13" s="62">
        <f t="shared" si="4"/>
        <v>10.820918051867748</v>
      </c>
    </row>
    <row r="14" spans="2:24" s="31" customFormat="1" ht="23.25" customHeight="1">
      <c r="B14" s="70">
        <f t="shared" si="5"/>
        <v>10</v>
      </c>
      <c r="C14" s="64" t="s">
        <v>27</v>
      </c>
      <c r="D14" s="65">
        <v>40480</v>
      </c>
      <c r="E14" s="66" t="s">
        <v>0</v>
      </c>
      <c r="F14" s="67" t="s">
        <v>22</v>
      </c>
      <c r="G14" s="68">
        <v>100</v>
      </c>
      <c r="H14" s="49">
        <v>11</v>
      </c>
      <c r="I14" s="63">
        <v>10</v>
      </c>
      <c r="J14" s="50">
        <v>551</v>
      </c>
      <c r="K14" s="51">
        <v>129</v>
      </c>
      <c r="L14" s="52">
        <v>764</v>
      </c>
      <c r="M14" s="51">
        <v>164</v>
      </c>
      <c r="N14" s="52">
        <v>878</v>
      </c>
      <c r="O14" s="53">
        <v>184</v>
      </c>
      <c r="P14" s="54">
        <f t="shared" si="0"/>
        <v>2193</v>
      </c>
      <c r="Q14" s="55">
        <f t="shared" si="1"/>
        <v>477</v>
      </c>
      <c r="R14" s="56">
        <f t="shared" si="2"/>
        <v>43.36363636363637</v>
      </c>
      <c r="S14" s="57">
        <f t="shared" si="3"/>
        <v>4.59748427672956</v>
      </c>
      <c r="T14" s="58">
        <v>5397</v>
      </c>
      <c r="U14" s="59">
        <f t="shared" si="6"/>
        <v>-0.5936631461923291</v>
      </c>
      <c r="V14" s="60">
        <v>2445134.5</v>
      </c>
      <c r="W14" s="61">
        <v>238261</v>
      </c>
      <c r="X14" s="62">
        <f t="shared" si="4"/>
        <v>10.262420203054633</v>
      </c>
    </row>
    <row r="15" spans="2:24" s="31" customFormat="1" ht="23.25" customHeight="1">
      <c r="B15" s="70">
        <f t="shared" si="5"/>
        <v>11</v>
      </c>
      <c r="C15" s="64" t="s">
        <v>26</v>
      </c>
      <c r="D15" s="65">
        <v>40473</v>
      </c>
      <c r="E15" s="66" t="s">
        <v>0</v>
      </c>
      <c r="F15" s="67" t="s">
        <v>23</v>
      </c>
      <c r="G15" s="68">
        <v>28</v>
      </c>
      <c r="H15" s="49">
        <v>3</v>
      </c>
      <c r="I15" s="63">
        <v>11</v>
      </c>
      <c r="J15" s="50">
        <v>201</v>
      </c>
      <c r="K15" s="51">
        <v>27</v>
      </c>
      <c r="L15" s="52">
        <v>778</v>
      </c>
      <c r="M15" s="51">
        <v>100</v>
      </c>
      <c r="N15" s="52">
        <v>790</v>
      </c>
      <c r="O15" s="53">
        <v>107</v>
      </c>
      <c r="P15" s="54">
        <f t="shared" si="0"/>
        <v>1769</v>
      </c>
      <c r="Q15" s="55">
        <f t="shared" si="1"/>
        <v>234</v>
      </c>
      <c r="R15" s="56">
        <f t="shared" si="2"/>
        <v>78</v>
      </c>
      <c r="S15" s="57">
        <f t="shared" si="3"/>
        <v>7.55982905982906</v>
      </c>
      <c r="T15" s="58">
        <v>197</v>
      </c>
      <c r="U15" s="59">
        <f t="shared" si="6"/>
        <v>7.979695431472082</v>
      </c>
      <c r="V15" s="60">
        <v>319381</v>
      </c>
      <c r="W15" s="61">
        <v>30300</v>
      </c>
      <c r="X15" s="62">
        <f t="shared" si="4"/>
        <v>10.540627062706271</v>
      </c>
    </row>
    <row r="16" spans="2:24" s="39" customFormat="1" ht="17.25" customHeight="1" thickBot="1">
      <c r="B16" s="70"/>
      <c r="C16" s="189" t="s">
        <v>20</v>
      </c>
      <c r="D16" s="190"/>
      <c r="E16" s="191"/>
      <c r="F16" s="192"/>
      <c r="G16" s="32"/>
      <c r="H16" s="32">
        <f>SUM(H5:H15)</f>
        <v>530</v>
      </c>
      <c r="I16" s="33"/>
      <c r="J16" s="34"/>
      <c r="K16" s="35"/>
      <c r="L16" s="34"/>
      <c r="M16" s="35"/>
      <c r="N16" s="34"/>
      <c r="O16" s="35"/>
      <c r="P16" s="34">
        <f>SUM(P5:P15)</f>
        <v>1170054</v>
      </c>
      <c r="Q16" s="32">
        <f>SUM(Q5:Q15)</f>
        <v>115811</v>
      </c>
      <c r="R16" s="35">
        <f>Q16/H16</f>
        <v>218.511320754717</v>
      </c>
      <c r="S16" s="36">
        <f>P16/Q16</f>
        <v>10.103133553807497</v>
      </c>
      <c r="T16" s="34"/>
      <c r="U16" s="37"/>
      <c r="V16" s="34"/>
      <c r="W16" s="35"/>
      <c r="X16" s="38"/>
    </row>
    <row r="18" spans="10:14" ht="18">
      <c r="J18" s="25"/>
      <c r="L18" s="25"/>
      <c r="N18" s="25"/>
    </row>
    <row r="19" spans="9:14" ht="18">
      <c r="I19" s="25"/>
      <c r="J19" s="25"/>
      <c r="K19" s="25"/>
      <c r="N19" s="25"/>
    </row>
    <row r="20" spans="9:16" ht="18">
      <c r="I20" s="25"/>
      <c r="J20" s="18"/>
      <c r="L20" s="18"/>
      <c r="M20" s="25"/>
      <c r="N20" s="18"/>
      <c r="P20" s="18"/>
    </row>
    <row r="21" spans="9:16" ht="18">
      <c r="I21" s="25"/>
      <c r="M21" s="25"/>
      <c r="N21" s="25"/>
      <c r="P21" s="18"/>
    </row>
    <row r="22" spans="9:13" ht="18">
      <c r="I22" s="25"/>
      <c r="J22" s="25"/>
      <c r="L22" s="25"/>
      <c r="M22" s="25"/>
    </row>
    <row r="23" spans="9:12" ht="18">
      <c r="I23" s="25"/>
      <c r="J23" s="25"/>
      <c r="K23" s="25"/>
      <c r="L23" s="25"/>
    </row>
    <row r="24" spans="2:24" s="24" customFormat="1" ht="18">
      <c r="B24" s="19"/>
      <c r="C24" s="20"/>
      <c r="D24" s="21"/>
      <c r="E24" s="18"/>
      <c r="F24" s="18"/>
      <c r="G24" s="22"/>
      <c r="H24" s="22"/>
      <c r="I24" s="22"/>
      <c r="J24" s="23"/>
      <c r="L24" s="18"/>
      <c r="N24" s="23"/>
      <c r="P24" s="25"/>
      <c r="Q24" s="26"/>
      <c r="S24" s="27"/>
      <c r="T24" s="28"/>
      <c r="U24" s="18"/>
      <c r="V24" s="23"/>
      <c r="X24" s="27"/>
    </row>
    <row r="27" spans="2:24" s="24" customFormat="1" ht="18">
      <c r="B27" s="19"/>
      <c r="C27" s="20"/>
      <c r="D27" s="21"/>
      <c r="E27" s="18"/>
      <c r="F27" s="18"/>
      <c r="G27" s="22"/>
      <c r="H27" s="22"/>
      <c r="I27" s="22"/>
      <c r="J27" s="23"/>
      <c r="L27" s="23"/>
      <c r="N27" s="25"/>
      <c r="P27" s="25"/>
      <c r="Q27" s="26"/>
      <c r="S27" s="27"/>
      <c r="T27" s="28"/>
      <c r="U27" s="18"/>
      <c r="V27" s="23"/>
      <c r="X27" s="27"/>
    </row>
    <row r="28" spans="2:24" s="24" customFormat="1" ht="18">
      <c r="B28" s="19"/>
      <c r="C28" s="20"/>
      <c r="D28" s="21"/>
      <c r="E28" s="18"/>
      <c r="F28" s="18"/>
      <c r="G28" s="22"/>
      <c r="H28" s="22"/>
      <c r="J28" s="23"/>
      <c r="L28" s="23"/>
      <c r="N28" s="23"/>
      <c r="P28" s="25"/>
      <c r="Q28" s="26"/>
      <c r="S28" s="27"/>
      <c r="T28" s="28"/>
      <c r="U28" s="18"/>
      <c r="V28" s="23"/>
      <c r="X28" s="27"/>
    </row>
  </sheetData>
  <sheetProtection/>
  <mergeCells count="15">
    <mergeCell ref="T3:U3"/>
    <mergeCell ref="V3:X3"/>
    <mergeCell ref="C16:F1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7.00390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29.2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64" t="s">
        <v>35</v>
      </c>
      <c r="D5" s="65">
        <v>40529</v>
      </c>
      <c r="E5" s="66" t="s">
        <v>0</v>
      </c>
      <c r="F5" s="67" t="s">
        <v>36</v>
      </c>
      <c r="G5" s="68">
        <v>147</v>
      </c>
      <c r="H5" s="49">
        <v>147</v>
      </c>
      <c r="I5" s="63">
        <v>2</v>
      </c>
      <c r="J5" s="50">
        <v>69812</v>
      </c>
      <c r="K5" s="51">
        <v>8279</v>
      </c>
      <c r="L5" s="52">
        <v>144134.5</v>
      </c>
      <c r="M5" s="51">
        <v>15757</v>
      </c>
      <c r="N5" s="52">
        <v>209800.5</v>
      </c>
      <c r="O5" s="53">
        <v>22272</v>
      </c>
      <c r="P5" s="54">
        <f aca="true" t="shared" si="0" ref="P5:P14">J5+L5+N5</f>
        <v>423747</v>
      </c>
      <c r="Q5" s="55">
        <f aca="true" t="shared" si="1" ref="Q5:Q14">K5+M5+O5</f>
        <v>46308</v>
      </c>
      <c r="R5" s="56">
        <f aca="true" t="shared" si="2" ref="R5:R14">Q5/H5</f>
        <v>315.0204081632653</v>
      </c>
      <c r="S5" s="57">
        <f aca="true" t="shared" si="3" ref="S5:S14">+P5/Q5</f>
        <v>9.15062192277792</v>
      </c>
      <c r="T5" s="58">
        <v>451310</v>
      </c>
      <c r="U5" s="59">
        <f aca="true" t="shared" si="4" ref="U5:U14">-(T5-P5)/T5</f>
        <v>-0.061073319890984024</v>
      </c>
      <c r="V5" s="60">
        <v>1115314.5</v>
      </c>
      <c r="W5" s="61">
        <v>125635</v>
      </c>
      <c r="X5" s="62">
        <f aca="true" t="shared" si="5" ref="X5:X14">V5/W5</f>
        <v>8.877418712938274</v>
      </c>
    </row>
    <row r="6" spans="2:24" s="31" customFormat="1" ht="23.25" customHeight="1">
      <c r="B6" s="70">
        <f aca="true" t="shared" si="6" ref="B6:B14">B5+1</f>
        <v>2</v>
      </c>
      <c r="C6" s="71" t="s">
        <v>37</v>
      </c>
      <c r="D6" s="65">
        <v>40522</v>
      </c>
      <c r="E6" s="66" t="s">
        <v>0</v>
      </c>
      <c r="F6" s="67" t="s">
        <v>1</v>
      </c>
      <c r="G6" s="68">
        <v>127</v>
      </c>
      <c r="H6" s="49">
        <v>144</v>
      </c>
      <c r="I6" s="63">
        <v>3</v>
      </c>
      <c r="J6" s="50">
        <v>58859</v>
      </c>
      <c r="K6" s="51">
        <v>5740</v>
      </c>
      <c r="L6" s="52">
        <v>162698</v>
      </c>
      <c r="M6" s="51">
        <v>14820</v>
      </c>
      <c r="N6" s="52">
        <v>168299.5</v>
      </c>
      <c r="O6" s="53">
        <v>15203</v>
      </c>
      <c r="P6" s="54">
        <f t="shared" si="0"/>
        <v>389856.5</v>
      </c>
      <c r="Q6" s="55">
        <f t="shared" si="1"/>
        <v>35763</v>
      </c>
      <c r="R6" s="56">
        <f t="shared" si="2"/>
        <v>248.35416666666666</v>
      </c>
      <c r="S6" s="57">
        <f t="shared" si="3"/>
        <v>10.901112882028913</v>
      </c>
      <c r="T6" s="58">
        <v>648532</v>
      </c>
      <c r="U6" s="59">
        <f t="shared" si="4"/>
        <v>-0.39886312471859525</v>
      </c>
      <c r="V6" s="60">
        <v>2248698</v>
      </c>
      <c r="W6" s="61">
        <v>202039</v>
      </c>
      <c r="X6" s="62">
        <f t="shared" si="5"/>
        <v>11.13001945169002</v>
      </c>
    </row>
    <row r="7" spans="2:24" s="31" customFormat="1" ht="23.25" customHeight="1">
      <c r="B7" s="70">
        <f t="shared" si="6"/>
        <v>3</v>
      </c>
      <c r="C7" s="64" t="s">
        <v>32</v>
      </c>
      <c r="D7" s="65">
        <v>40515</v>
      </c>
      <c r="E7" s="66" t="s">
        <v>0</v>
      </c>
      <c r="F7" s="67" t="s">
        <v>33</v>
      </c>
      <c r="G7" s="68">
        <v>62</v>
      </c>
      <c r="H7" s="49">
        <v>60</v>
      </c>
      <c r="I7" s="63">
        <v>4</v>
      </c>
      <c r="J7" s="50">
        <v>5910.5</v>
      </c>
      <c r="K7" s="51">
        <v>787</v>
      </c>
      <c r="L7" s="52">
        <v>18993.5</v>
      </c>
      <c r="M7" s="51">
        <v>2510</v>
      </c>
      <c r="N7" s="52">
        <v>20562.5</v>
      </c>
      <c r="O7" s="53">
        <v>2611</v>
      </c>
      <c r="P7" s="54">
        <f t="shared" si="0"/>
        <v>45466.5</v>
      </c>
      <c r="Q7" s="55">
        <f t="shared" si="1"/>
        <v>5908</v>
      </c>
      <c r="R7" s="56">
        <f t="shared" si="2"/>
        <v>98.46666666666667</v>
      </c>
      <c r="S7" s="57">
        <f t="shared" si="3"/>
        <v>7.695751523358158</v>
      </c>
      <c r="T7" s="58">
        <v>101279</v>
      </c>
      <c r="U7" s="59">
        <f t="shared" si="4"/>
        <v>-0.5510767286406856</v>
      </c>
      <c r="V7" s="60">
        <v>722597</v>
      </c>
      <c r="W7" s="61">
        <v>74435</v>
      </c>
      <c r="X7" s="62">
        <f t="shared" si="5"/>
        <v>9.707758446967153</v>
      </c>
    </row>
    <row r="8" spans="2:24" s="31" customFormat="1" ht="23.25" customHeight="1">
      <c r="B8" s="70">
        <f t="shared" si="6"/>
        <v>4</v>
      </c>
      <c r="C8" s="64" t="s">
        <v>31</v>
      </c>
      <c r="D8" s="65">
        <v>40508</v>
      </c>
      <c r="E8" s="66" t="s">
        <v>0</v>
      </c>
      <c r="F8" s="67" t="s">
        <v>1</v>
      </c>
      <c r="G8" s="68">
        <v>34</v>
      </c>
      <c r="H8" s="49">
        <v>33</v>
      </c>
      <c r="I8" s="63">
        <v>5</v>
      </c>
      <c r="J8" s="50">
        <v>2826</v>
      </c>
      <c r="K8" s="51">
        <v>504</v>
      </c>
      <c r="L8" s="52">
        <v>8730.5</v>
      </c>
      <c r="M8" s="51">
        <v>1399</v>
      </c>
      <c r="N8" s="52">
        <v>7999</v>
      </c>
      <c r="O8" s="53">
        <v>1211</v>
      </c>
      <c r="P8" s="54">
        <f t="shared" si="0"/>
        <v>19555.5</v>
      </c>
      <c r="Q8" s="55">
        <f t="shared" si="1"/>
        <v>3114</v>
      </c>
      <c r="R8" s="56">
        <f t="shared" si="2"/>
        <v>94.36363636363636</v>
      </c>
      <c r="S8" s="57">
        <f t="shared" si="3"/>
        <v>6.279865125240848</v>
      </c>
      <c r="T8" s="58">
        <v>17611.5</v>
      </c>
      <c r="U8" s="59">
        <f t="shared" si="4"/>
        <v>0.11038242057746359</v>
      </c>
      <c r="V8" s="60">
        <v>277815.5</v>
      </c>
      <c r="W8" s="61">
        <v>28434</v>
      </c>
      <c r="X8" s="62">
        <f t="shared" si="5"/>
        <v>9.770538791587535</v>
      </c>
    </row>
    <row r="9" spans="2:24" s="31" customFormat="1" ht="23.25" customHeight="1">
      <c r="B9" s="70">
        <f t="shared" si="6"/>
        <v>5</v>
      </c>
      <c r="C9" s="64" t="s">
        <v>34</v>
      </c>
      <c r="D9" s="65">
        <v>40529</v>
      </c>
      <c r="E9" s="66" t="s">
        <v>0</v>
      </c>
      <c r="F9" s="67" t="s">
        <v>24</v>
      </c>
      <c r="G9" s="68">
        <v>27</v>
      </c>
      <c r="H9" s="49">
        <v>27</v>
      </c>
      <c r="I9" s="63">
        <v>2</v>
      </c>
      <c r="J9" s="50">
        <v>3851.5</v>
      </c>
      <c r="K9" s="51">
        <v>338</v>
      </c>
      <c r="L9" s="52">
        <v>5705</v>
      </c>
      <c r="M9" s="51">
        <v>470</v>
      </c>
      <c r="N9" s="52">
        <v>7053</v>
      </c>
      <c r="O9" s="53">
        <v>572</v>
      </c>
      <c r="P9" s="54">
        <f t="shared" si="0"/>
        <v>16609.5</v>
      </c>
      <c r="Q9" s="55">
        <f t="shared" si="1"/>
        <v>1380</v>
      </c>
      <c r="R9" s="56">
        <f t="shared" si="2"/>
        <v>51.111111111111114</v>
      </c>
      <c r="S9" s="57">
        <f t="shared" si="3"/>
        <v>12.035869565217391</v>
      </c>
      <c r="T9" s="58">
        <v>51715</v>
      </c>
      <c r="U9" s="59">
        <f t="shared" si="4"/>
        <v>-0.6788262593058106</v>
      </c>
      <c r="V9" s="60">
        <v>84654.5</v>
      </c>
      <c r="W9" s="61">
        <v>6822</v>
      </c>
      <c r="X9" s="62">
        <f t="shared" si="5"/>
        <v>12.40904426854295</v>
      </c>
    </row>
    <row r="10" spans="2:24" s="31" customFormat="1" ht="23.25" customHeight="1">
      <c r="B10" s="70">
        <f t="shared" si="6"/>
        <v>6</v>
      </c>
      <c r="C10" s="64" t="s">
        <v>25</v>
      </c>
      <c r="D10" s="65">
        <v>40473</v>
      </c>
      <c r="E10" s="66" t="s">
        <v>0</v>
      </c>
      <c r="F10" s="67" t="s">
        <v>21</v>
      </c>
      <c r="G10" s="68">
        <v>30</v>
      </c>
      <c r="H10" s="49">
        <v>15</v>
      </c>
      <c r="I10" s="63">
        <v>10</v>
      </c>
      <c r="J10" s="50">
        <v>1651.5</v>
      </c>
      <c r="K10" s="51">
        <v>270</v>
      </c>
      <c r="L10" s="52">
        <v>3335</v>
      </c>
      <c r="M10" s="51">
        <v>526</v>
      </c>
      <c r="N10" s="52">
        <v>3015</v>
      </c>
      <c r="O10" s="53">
        <v>459</v>
      </c>
      <c r="P10" s="54">
        <f t="shared" si="0"/>
        <v>8001.5</v>
      </c>
      <c r="Q10" s="55">
        <f t="shared" si="1"/>
        <v>1255</v>
      </c>
      <c r="R10" s="56">
        <f t="shared" si="2"/>
        <v>83.66666666666667</v>
      </c>
      <c r="S10" s="57">
        <f t="shared" si="3"/>
        <v>6.375697211155378</v>
      </c>
      <c r="T10" s="58">
        <v>1752</v>
      </c>
      <c r="U10" s="59">
        <f t="shared" si="4"/>
        <v>3.5670662100456623</v>
      </c>
      <c r="V10" s="60">
        <v>286093</v>
      </c>
      <c r="W10" s="61">
        <v>25618</v>
      </c>
      <c r="X10" s="62">
        <f t="shared" si="5"/>
        <v>11.16765555468811</v>
      </c>
    </row>
    <row r="11" spans="2:24" s="31" customFormat="1" ht="23.25" customHeight="1">
      <c r="B11" s="70">
        <f t="shared" si="6"/>
        <v>7</v>
      </c>
      <c r="C11" s="64" t="s">
        <v>28</v>
      </c>
      <c r="D11" s="65">
        <v>40494</v>
      </c>
      <c r="E11" s="66" t="s">
        <v>0</v>
      </c>
      <c r="F11" s="67" t="s">
        <v>1</v>
      </c>
      <c r="G11" s="68">
        <v>80</v>
      </c>
      <c r="H11" s="49">
        <v>13</v>
      </c>
      <c r="I11" s="63">
        <v>7</v>
      </c>
      <c r="J11" s="50">
        <v>1100</v>
      </c>
      <c r="K11" s="51">
        <v>158</v>
      </c>
      <c r="L11" s="52">
        <v>2966.5</v>
      </c>
      <c r="M11" s="51">
        <v>422</v>
      </c>
      <c r="N11" s="52">
        <v>2662.5</v>
      </c>
      <c r="O11" s="53">
        <v>375</v>
      </c>
      <c r="P11" s="54">
        <f t="shared" si="0"/>
        <v>6729</v>
      </c>
      <c r="Q11" s="55">
        <f t="shared" si="1"/>
        <v>955</v>
      </c>
      <c r="R11" s="56">
        <f t="shared" si="2"/>
        <v>73.46153846153847</v>
      </c>
      <c r="S11" s="57">
        <f t="shared" si="3"/>
        <v>7.046073298429319</v>
      </c>
      <c r="T11" s="58">
        <v>5797</v>
      </c>
      <c r="U11" s="59">
        <f t="shared" si="4"/>
        <v>0.16077281352423667</v>
      </c>
      <c r="V11" s="60">
        <v>805572</v>
      </c>
      <c r="W11" s="61">
        <v>77871</v>
      </c>
      <c r="X11" s="62">
        <f t="shared" si="5"/>
        <v>10.344955118079902</v>
      </c>
    </row>
    <row r="12" spans="2:24" s="31" customFormat="1" ht="23.25" customHeight="1">
      <c r="B12" s="70">
        <f t="shared" si="6"/>
        <v>8</v>
      </c>
      <c r="C12" s="64" t="s">
        <v>27</v>
      </c>
      <c r="D12" s="65">
        <v>40480</v>
      </c>
      <c r="E12" s="66" t="s">
        <v>0</v>
      </c>
      <c r="F12" s="67" t="s">
        <v>22</v>
      </c>
      <c r="G12" s="68">
        <v>100</v>
      </c>
      <c r="H12" s="49">
        <v>16</v>
      </c>
      <c r="I12" s="63">
        <v>9</v>
      </c>
      <c r="J12" s="50">
        <v>752</v>
      </c>
      <c r="K12" s="51">
        <v>126</v>
      </c>
      <c r="L12" s="52">
        <v>2008</v>
      </c>
      <c r="M12" s="51">
        <v>308</v>
      </c>
      <c r="N12" s="52">
        <v>2637</v>
      </c>
      <c r="O12" s="53">
        <v>387</v>
      </c>
      <c r="P12" s="54">
        <f t="shared" si="0"/>
        <v>5397</v>
      </c>
      <c r="Q12" s="55">
        <f t="shared" si="1"/>
        <v>821</v>
      </c>
      <c r="R12" s="56">
        <f t="shared" si="2"/>
        <v>51.3125</v>
      </c>
      <c r="S12" s="57">
        <f t="shared" si="3"/>
        <v>6.573690621193666</v>
      </c>
      <c r="T12" s="58">
        <v>11994</v>
      </c>
      <c r="U12" s="59">
        <f t="shared" si="4"/>
        <v>-0.5500250125062531</v>
      </c>
      <c r="V12" s="60">
        <v>2440993</v>
      </c>
      <c r="W12" s="61">
        <v>237444</v>
      </c>
      <c r="X12" s="62">
        <f t="shared" si="5"/>
        <v>10.2802892471488</v>
      </c>
    </row>
    <row r="13" spans="2:24" s="31" customFormat="1" ht="23.25" customHeight="1">
      <c r="B13" s="70">
        <f t="shared" si="6"/>
        <v>9</v>
      </c>
      <c r="C13" s="64" t="s">
        <v>29</v>
      </c>
      <c r="D13" s="65">
        <v>40508</v>
      </c>
      <c r="E13" s="66" t="s">
        <v>0</v>
      </c>
      <c r="F13" s="67" t="s">
        <v>30</v>
      </c>
      <c r="G13" s="68">
        <v>44</v>
      </c>
      <c r="H13" s="49">
        <v>3</v>
      </c>
      <c r="I13" s="63">
        <v>5</v>
      </c>
      <c r="J13" s="50">
        <v>177</v>
      </c>
      <c r="K13" s="51">
        <v>24</v>
      </c>
      <c r="L13" s="52">
        <v>222</v>
      </c>
      <c r="M13" s="51">
        <v>30</v>
      </c>
      <c r="N13" s="52">
        <v>388</v>
      </c>
      <c r="O13" s="53">
        <v>51</v>
      </c>
      <c r="P13" s="54">
        <f t="shared" si="0"/>
        <v>787</v>
      </c>
      <c r="Q13" s="55">
        <f t="shared" si="1"/>
        <v>105</v>
      </c>
      <c r="R13" s="56">
        <f t="shared" si="2"/>
        <v>35</v>
      </c>
      <c r="S13" s="57">
        <f t="shared" si="3"/>
        <v>7.495238095238095</v>
      </c>
      <c r="T13" s="58">
        <v>1393.5</v>
      </c>
      <c r="U13" s="59">
        <f t="shared" si="4"/>
        <v>-0.43523501973448153</v>
      </c>
      <c r="V13" s="60">
        <v>65865.5</v>
      </c>
      <c r="W13" s="61">
        <v>8123</v>
      </c>
      <c r="X13" s="62">
        <f t="shared" si="5"/>
        <v>8.108519020066478</v>
      </c>
    </row>
    <row r="14" spans="2:24" s="31" customFormat="1" ht="23.25" customHeight="1">
      <c r="B14" s="70">
        <f t="shared" si="6"/>
        <v>10</v>
      </c>
      <c r="C14" s="64" t="s">
        <v>26</v>
      </c>
      <c r="D14" s="65">
        <v>40473</v>
      </c>
      <c r="E14" s="66" t="s">
        <v>0</v>
      </c>
      <c r="F14" s="67" t="s">
        <v>23</v>
      </c>
      <c r="G14" s="68">
        <v>28</v>
      </c>
      <c r="H14" s="49">
        <v>2</v>
      </c>
      <c r="I14" s="63">
        <v>10</v>
      </c>
      <c r="J14" s="50">
        <v>53</v>
      </c>
      <c r="K14" s="51">
        <v>10</v>
      </c>
      <c r="L14" s="52">
        <v>100</v>
      </c>
      <c r="M14" s="51">
        <v>17</v>
      </c>
      <c r="N14" s="52">
        <v>44</v>
      </c>
      <c r="O14" s="53">
        <v>8</v>
      </c>
      <c r="P14" s="54">
        <f t="shared" si="0"/>
        <v>197</v>
      </c>
      <c r="Q14" s="55">
        <f t="shared" si="1"/>
        <v>35</v>
      </c>
      <c r="R14" s="56">
        <f t="shared" si="2"/>
        <v>17.5</v>
      </c>
      <c r="S14" s="57">
        <f t="shared" si="3"/>
        <v>5.628571428571429</v>
      </c>
      <c r="T14" s="58">
        <v>2447</v>
      </c>
      <c r="U14" s="59">
        <f t="shared" si="4"/>
        <v>-0.9194932570494483</v>
      </c>
      <c r="V14" s="60">
        <v>317499</v>
      </c>
      <c r="W14" s="61">
        <v>30045</v>
      </c>
      <c r="X14" s="62">
        <f t="shared" si="5"/>
        <v>10.56744882675986</v>
      </c>
    </row>
    <row r="15" spans="2:24" s="39" customFormat="1" ht="17.25" customHeight="1" thickBot="1">
      <c r="B15" s="70"/>
      <c r="C15" s="189" t="s">
        <v>20</v>
      </c>
      <c r="D15" s="190"/>
      <c r="E15" s="191"/>
      <c r="F15" s="192"/>
      <c r="G15" s="32"/>
      <c r="H15" s="32">
        <f>SUM(H5:H14)</f>
        <v>460</v>
      </c>
      <c r="I15" s="33"/>
      <c r="J15" s="34"/>
      <c r="K15" s="35"/>
      <c r="L15" s="34"/>
      <c r="M15" s="35"/>
      <c r="N15" s="34"/>
      <c r="O15" s="35"/>
      <c r="P15" s="34">
        <f>SUM(P5:P14)</f>
        <v>916346.5</v>
      </c>
      <c r="Q15" s="32">
        <f>SUM(Q5:Q14)</f>
        <v>95644</v>
      </c>
      <c r="R15" s="35">
        <f>Q15/H15</f>
        <v>207.9217391304348</v>
      </c>
      <c r="S15" s="36">
        <f>P15/Q15</f>
        <v>9.58080485968801</v>
      </c>
      <c r="T15" s="34"/>
      <c r="U15" s="37"/>
      <c r="V15" s="34"/>
      <c r="W15" s="35"/>
      <c r="X15" s="38"/>
    </row>
    <row r="17" spans="10:14" ht="18">
      <c r="J17" s="25"/>
      <c r="L17" s="25"/>
      <c r="N17" s="25"/>
    </row>
    <row r="18" spans="9:14" ht="18">
      <c r="I18" s="25"/>
      <c r="J18" s="25"/>
      <c r="K18" s="25"/>
      <c r="N18" s="25"/>
    </row>
    <row r="19" spans="9:16" ht="18">
      <c r="I19" s="25"/>
      <c r="J19" s="18"/>
      <c r="L19" s="18"/>
      <c r="M19" s="25"/>
      <c r="N19" s="18"/>
      <c r="P19" s="18"/>
    </row>
    <row r="20" spans="9:16" ht="18">
      <c r="I20" s="25"/>
      <c r="M20" s="25"/>
      <c r="N20" s="25"/>
      <c r="P20" s="18"/>
    </row>
    <row r="21" spans="9:13" ht="18">
      <c r="I21" s="25"/>
      <c r="J21" s="25"/>
      <c r="L21" s="25"/>
      <c r="M21" s="25"/>
    </row>
    <row r="22" spans="9:12" ht="18">
      <c r="I22" s="25"/>
      <c r="J22" s="25"/>
      <c r="K22" s="25"/>
      <c r="L22" s="25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18"/>
      <c r="N23" s="23"/>
      <c r="P23" s="25"/>
      <c r="Q23" s="26"/>
      <c r="S23" s="27"/>
      <c r="T23" s="28"/>
      <c r="U23" s="18"/>
      <c r="V23" s="23"/>
      <c r="X23" s="27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23"/>
      <c r="N26" s="25"/>
      <c r="P26" s="25"/>
      <c r="Q26" s="26"/>
      <c r="S26" s="27"/>
      <c r="T26" s="28"/>
      <c r="U26" s="18"/>
      <c r="V26" s="23"/>
      <c r="X26" s="27"/>
    </row>
    <row r="27" spans="2:24" s="24" customFormat="1" ht="18">
      <c r="B27" s="19"/>
      <c r="C27" s="20"/>
      <c r="D27" s="21"/>
      <c r="E27" s="18"/>
      <c r="F27" s="18"/>
      <c r="G27" s="22"/>
      <c r="H27" s="22"/>
      <c r="J27" s="23"/>
      <c r="L27" s="23"/>
      <c r="N27" s="23"/>
      <c r="P27" s="25"/>
      <c r="Q27" s="26"/>
      <c r="S27" s="27"/>
      <c r="T27" s="28"/>
      <c r="U27" s="18"/>
      <c r="V27" s="23"/>
      <c r="X27" s="27"/>
    </row>
  </sheetData>
  <sheetProtection/>
  <mergeCells count="15">
    <mergeCell ref="I3:I4"/>
    <mergeCell ref="J3:K3"/>
    <mergeCell ref="L3:M3"/>
    <mergeCell ref="N3:O3"/>
    <mergeCell ref="P3:S3"/>
    <mergeCell ref="T3:U3"/>
    <mergeCell ref="V3:X3"/>
    <mergeCell ref="C15:F15"/>
    <mergeCell ref="B2:X2"/>
    <mergeCell ref="C3:C4"/>
    <mergeCell ref="D3:D4"/>
    <mergeCell ref="E3:E4"/>
    <mergeCell ref="F3:F4"/>
    <mergeCell ref="G3:G4"/>
    <mergeCell ref="H3:H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D1" sqref="D1"/>
    </sheetView>
  </sheetViews>
  <sheetFormatPr defaultColWidth="9.140625" defaultRowHeight="12.75"/>
  <cols>
    <col min="1" max="1" width="1.7109375" style="169" customWidth="1"/>
    <col min="2" max="2" width="3.28125" style="166" bestFit="1" customWidth="1"/>
    <col min="3" max="3" width="35.8515625" style="167" customWidth="1"/>
    <col min="4" max="4" width="13.57421875" style="168" customWidth="1"/>
    <col min="5" max="5" width="11.28125" style="169" customWidth="1"/>
    <col min="6" max="6" width="23.28125" style="169" customWidth="1"/>
    <col min="7" max="7" width="8.00390625" style="170" customWidth="1"/>
    <col min="8" max="8" width="8.7109375" style="170" customWidth="1"/>
    <col min="9" max="9" width="7.140625" style="170" bestFit="1" customWidth="1"/>
    <col min="10" max="10" width="15.421875" style="176" bestFit="1" customWidth="1"/>
    <col min="11" max="11" width="9.7109375" style="172" bestFit="1" customWidth="1"/>
    <col min="12" max="12" width="15.421875" style="176" bestFit="1" customWidth="1"/>
    <col min="13" max="13" width="9.7109375" style="172" bestFit="1" customWidth="1"/>
    <col min="14" max="14" width="15.421875" style="176" bestFit="1" customWidth="1"/>
    <col min="15" max="15" width="9.7109375" style="172" customWidth="1"/>
    <col min="16" max="16" width="20.00390625" style="171" bestFit="1" customWidth="1"/>
    <col min="17" max="17" width="14.421875" style="173" bestFit="1" customWidth="1"/>
    <col min="18" max="18" width="9.28125" style="172" customWidth="1"/>
    <col min="19" max="19" width="11.57421875" style="174" customWidth="1"/>
    <col min="20" max="20" width="19.8515625" style="175" bestFit="1" customWidth="1"/>
    <col min="21" max="21" width="10.00390625" style="169" bestFit="1" customWidth="1"/>
    <col min="22" max="22" width="17.57421875" style="176" customWidth="1"/>
    <col min="23" max="23" width="13.140625" style="172" customWidth="1"/>
    <col min="24" max="24" width="12.421875" style="174" bestFit="1" customWidth="1"/>
    <col min="25" max="16384" width="9.140625" style="169" customWidth="1"/>
  </cols>
  <sheetData>
    <row r="1" spans="2:24" s="130" customFormat="1" ht="99" customHeight="1">
      <c r="B1" s="114"/>
      <c r="C1" s="115"/>
      <c r="D1" s="116"/>
      <c r="E1" s="117"/>
      <c r="F1" s="117"/>
      <c r="G1" s="118"/>
      <c r="H1" s="118"/>
      <c r="I1" s="118"/>
      <c r="J1" s="119"/>
      <c r="K1" s="120"/>
      <c r="L1" s="121"/>
      <c r="M1" s="122"/>
      <c r="N1" s="123"/>
      <c r="O1" s="124"/>
      <c r="P1" s="125"/>
      <c r="Q1" s="126"/>
      <c r="R1" s="127"/>
      <c r="S1" s="128"/>
      <c r="T1" s="129"/>
      <c r="V1" s="129"/>
      <c r="W1" s="127"/>
      <c r="X1" s="128"/>
    </row>
    <row r="2" spans="2:24" s="131" customFormat="1" ht="26.25" thickBot="1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2:24" s="133" customFormat="1" ht="30" customHeight="1">
      <c r="B3" s="132"/>
      <c r="C3" s="211" t="s">
        <v>2</v>
      </c>
      <c r="D3" s="213" t="s">
        <v>3</v>
      </c>
      <c r="E3" s="215" t="s">
        <v>4</v>
      </c>
      <c r="F3" s="215" t="s">
        <v>5</v>
      </c>
      <c r="G3" s="215" t="s">
        <v>6</v>
      </c>
      <c r="H3" s="215" t="s">
        <v>7</v>
      </c>
      <c r="I3" s="217" t="s">
        <v>8</v>
      </c>
      <c r="J3" s="204" t="s">
        <v>9</v>
      </c>
      <c r="K3" s="219"/>
      <c r="L3" s="199" t="s">
        <v>10</v>
      </c>
      <c r="M3" s="219"/>
      <c r="N3" s="199" t="s">
        <v>11</v>
      </c>
      <c r="O3" s="200"/>
      <c r="P3" s="201" t="s">
        <v>12</v>
      </c>
      <c r="Q3" s="202"/>
      <c r="R3" s="202"/>
      <c r="S3" s="203"/>
      <c r="T3" s="204" t="s">
        <v>13</v>
      </c>
      <c r="U3" s="200"/>
      <c r="V3" s="201" t="s">
        <v>14</v>
      </c>
      <c r="W3" s="202"/>
      <c r="X3" s="203"/>
    </row>
    <row r="4" spans="2:24" s="133" customFormat="1" ht="43.5" thickBot="1">
      <c r="B4" s="134"/>
      <c r="C4" s="212"/>
      <c r="D4" s="214"/>
      <c r="E4" s="216"/>
      <c r="F4" s="216"/>
      <c r="G4" s="216"/>
      <c r="H4" s="216"/>
      <c r="I4" s="218"/>
      <c r="J4" s="135" t="s">
        <v>15</v>
      </c>
      <c r="K4" s="136" t="s">
        <v>16</v>
      </c>
      <c r="L4" s="137" t="s">
        <v>15</v>
      </c>
      <c r="M4" s="136" t="s">
        <v>16</v>
      </c>
      <c r="N4" s="137" t="s">
        <v>15</v>
      </c>
      <c r="O4" s="138" t="s">
        <v>16</v>
      </c>
      <c r="P4" s="139" t="s">
        <v>15</v>
      </c>
      <c r="Q4" s="140" t="s">
        <v>16</v>
      </c>
      <c r="R4" s="141" t="s">
        <v>17</v>
      </c>
      <c r="S4" s="142" t="s">
        <v>18</v>
      </c>
      <c r="T4" s="135" t="s">
        <v>15</v>
      </c>
      <c r="U4" s="143" t="s">
        <v>19</v>
      </c>
      <c r="V4" s="135" t="s">
        <v>15</v>
      </c>
      <c r="W4" s="136" t="s">
        <v>16</v>
      </c>
      <c r="X4" s="142" t="s">
        <v>18</v>
      </c>
    </row>
    <row r="5" spans="2:24" s="133" customFormat="1" ht="27" customHeight="1">
      <c r="B5" s="144">
        <f>B4+1</f>
        <v>1</v>
      </c>
      <c r="C5" s="145" t="s">
        <v>96</v>
      </c>
      <c r="D5" s="146">
        <v>40697</v>
      </c>
      <c r="E5" s="147" t="s">
        <v>0</v>
      </c>
      <c r="F5" s="148" t="s">
        <v>1</v>
      </c>
      <c r="G5" s="149">
        <v>111</v>
      </c>
      <c r="H5" s="150">
        <v>112</v>
      </c>
      <c r="I5" s="151">
        <v>3</v>
      </c>
      <c r="J5" s="72">
        <v>55930.5</v>
      </c>
      <c r="K5" s="73">
        <v>5413</v>
      </c>
      <c r="L5" s="74">
        <v>59638.5</v>
      </c>
      <c r="M5" s="73">
        <v>5364</v>
      </c>
      <c r="N5" s="74">
        <v>56249.5</v>
      </c>
      <c r="O5" s="75">
        <v>5288</v>
      </c>
      <c r="P5" s="76">
        <f aca="true" t="shared" si="0" ref="P5:Q30">J5+L5+N5</f>
        <v>171818.5</v>
      </c>
      <c r="Q5" s="77">
        <f t="shared" si="0"/>
        <v>16065</v>
      </c>
      <c r="R5" s="78">
        <f aca="true" t="shared" si="1" ref="R5:R31">Q5/H5</f>
        <v>143.4375</v>
      </c>
      <c r="S5" s="79">
        <f aca="true" t="shared" si="2" ref="S5:S30">+P5/Q5</f>
        <v>10.69520697167756</v>
      </c>
      <c r="T5" s="94">
        <v>301159.5</v>
      </c>
      <c r="U5" s="95">
        <f>-(T5-P5)/T5</f>
        <v>-0.4294767390701605</v>
      </c>
      <c r="V5" s="152">
        <v>1507735</v>
      </c>
      <c r="W5" s="89">
        <v>147213</v>
      </c>
      <c r="X5" s="153">
        <f aca="true" t="shared" si="3" ref="X5:X30">V5/W5</f>
        <v>10.241860433521497</v>
      </c>
    </row>
    <row r="6" spans="2:24" s="133" customFormat="1" ht="27" customHeight="1">
      <c r="B6" s="144">
        <f aca="true" t="shared" si="4" ref="B6:B30">B5+1</f>
        <v>2</v>
      </c>
      <c r="C6" s="145" t="s">
        <v>100</v>
      </c>
      <c r="D6" s="146">
        <v>40704</v>
      </c>
      <c r="E6" s="147" t="s">
        <v>0</v>
      </c>
      <c r="F6" s="148" t="s">
        <v>24</v>
      </c>
      <c r="G6" s="149">
        <v>25</v>
      </c>
      <c r="H6" s="150">
        <v>27</v>
      </c>
      <c r="I6" s="151">
        <v>2</v>
      </c>
      <c r="J6" s="72">
        <v>13956.5</v>
      </c>
      <c r="K6" s="73">
        <v>1121</v>
      </c>
      <c r="L6" s="74">
        <v>11889.5</v>
      </c>
      <c r="M6" s="73">
        <v>956</v>
      </c>
      <c r="N6" s="74">
        <v>12712.5</v>
      </c>
      <c r="O6" s="75">
        <v>1032</v>
      </c>
      <c r="P6" s="76">
        <f t="shared" si="0"/>
        <v>38558.5</v>
      </c>
      <c r="Q6" s="77">
        <f t="shared" si="0"/>
        <v>3109</v>
      </c>
      <c r="R6" s="78">
        <f t="shared" si="1"/>
        <v>115.14814814814815</v>
      </c>
      <c r="S6" s="79">
        <f t="shared" si="2"/>
        <v>12.402219363139274</v>
      </c>
      <c r="T6" s="94">
        <v>68651.5</v>
      </c>
      <c r="U6" s="95">
        <f>-(T6-P6)/T6</f>
        <v>-0.43834439160105754</v>
      </c>
      <c r="V6" s="152">
        <v>156139</v>
      </c>
      <c r="W6" s="103">
        <v>13185</v>
      </c>
      <c r="X6" s="153">
        <f t="shared" si="3"/>
        <v>11.842169131588927</v>
      </c>
    </row>
    <row r="7" spans="2:24" s="133" customFormat="1" ht="27" customHeight="1">
      <c r="B7" s="144">
        <f t="shared" si="4"/>
        <v>3</v>
      </c>
      <c r="C7" s="145" t="s">
        <v>101</v>
      </c>
      <c r="D7" s="146">
        <v>40711</v>
      </c>
      <c r="E7" s="147" t="s">
        <v>0</v>
      </c>
      <c r="F7" s="148" t="s">
        <v>103</v>
      </c>
      <c r="G7" s="149">
        <v>35</v>
      </c>
      <c r="H7" s="150">
        <v>35</v>
      </c>
      <c r="I7" s="151">
        <v>1</v>
      </c>
      <c r="J7" s="72">
        <v>10688.5</v>
      </c>
      <c r="K7" s="73">
        <v>917</v>
      </c>
      <c r="L7" s="74">
        <v>7731.5</v>
      </c>
      <c r="M7" s="73">
        <v>617</v>
      </c>
      <c r="N7" s="74">
        <v>6282.5</v>
      </c>
      <c r="O7" s="75">
        <v>520</v>
      </c>
      <c r="P7" s="76">
        <f t="shared" si="0"/>
        <v>24702.5</v>
      </c>
      <c r="Q7" s="77">
        <f t="shared" si="0"/>
        <v>2054</v>
      </c>
      <c r="R7" s="78">
        <f t="shared" si="1"/>
        <v>58.68571428571428</v>
      </c>
      <c r="S7" s="79">
        <f t="shared" si="2"/>
        <v>12.026533592989288</v>
      </c>
      <c r="T7" s="94"/>
      <c r="U7" s="95"/>
      <c r="V7" s="152">
        <v>24702.5</v>
      </c>
      <c r="W7" s="89">
        <v>2054</v>
      </c>
      <c r="X7" s="153">
        <f t="shared" si="3"/>
        <v>12.026533592989288</v>
      </c>
    </row>
    <row r="8" spans="2:24" s="133" customFormat="1" ht="27" customHeight="1">
      <c r="B8" s="144">
        <f t="shared" si="4"/>
        <v>4</v>
      </c>
      <c r="C8" s="145" t="s">
        <v>98</v>
      </c>
      <c r="D8" s="146">
        <v>40697</v>
      </c>
      <c r="E8" s="147" t="s">
        <v>0</v>
      </c>
      <c r="F8" s="148" t="s">
        <v>0</v>
      </c>
      <c r="G8" s="149">
        <v>71</v>
      </c>
      <c r="H8" s="150">
        <v>58</v>
      </c>
      <c r="I8" s="151">
        <v>3</v>
      </c>
      <c r="J8" s="72">
        <v>6860.5</v>
      </c>
      <c r="K8" s="73">
        <v>877</v>
      </c>
      <c r="L8" s="74">
        <v>6812.5</v>
      </c>
      <c r="M8" s="73">
        <v>780</v>
      </c>
      <c r="N8" s="74">
        <v>6535.5</v>
      </c>
      <c r="O8" s="75">
        <v>750</v>
      </c>
      <c r="P8" s="76">
        <f t="shared" si="0"/>
        <v>20208.5</v>
      </c>
      <c r="Q8" s="77">
        <f t="shared" si="0"/>
        <v>2407</v>
      </c>
      <c r="R8" s="78">
        <f t="shared" si="1"/>
        <v>41.5</v>
      </c>
      <c r="S8" s="79">
        <f t="shared" si="2"/>
        <v>8.39572081429165</v>
      </c>
      <c r="T8" s="94">
        <v>48668</v>
      </c>
      <c r="U8" s="95">
        <f aca="true" t="shared" si="5" ref="U8:U22">-(T8-P8)/T8</f>
        <v>-0.5847682255280677</v>
      </c>
      <c r="V8" s="152">
        <v>316238.75</v>
      </c>
      <c r="W8" s="89">
        <v>34313</v>
      </c>
      <c r="X8" s="153">
        <f t="shared" si="3"/>
        <v>9.216295573106402</v>
      </c>
    </row>
    <row r="9" spans="2:24" s="133" customFormat="1" ht="27" customHeight="1">
      <c r="B9" s="144">
        <f t="shared" si="4"/>
        <v>5</v>
      </c>
      <c r="C9" s="145" t="s">
        <v>85</v>
      </c>
      <c r="D9" s="146">
        <v>40669</v>
      </c>
      <c r="E9" s="147" t="s">
        <v>0</v>
      </c>
      <c r="F9" s="148" t="s">
        <v>21</v>
      </c>
      <c r="G9" s="149">
        <v>58</v>
      </c>
      <c r="H9" s="150">
        <v>28</v>
      </c>
      <c r="I9" s="151">
        <v>7</v>
      </c>
      <c r="J9" s="72">
        <v>6463.5</v>
      </c>
      <c r="K9" s="73">
        <v>964</v>
      </c>
      <c r="L9" s="74">
        <v>4180</v>
      </c>
      <c r="M9" s="73">
        <v>604</v>
      </c>
      <c r="N9" s="74">
        <v>3792.5</v>
      </c>
      <c r="O9" s="75">
        <v>542</v>
      </c>
      <c r="P9" s="76">
        <f t="shared" si="0"/>
        <v>14436</v>
      </c>
      <c r="Q9" s="77">
        <f t="shared" si="0"/>
        <v>2110</v>
      </c>
      <c r="R9" s="78">
        <f t="shared" si="1"/>
        <v>75.35714285714286</v>
      </c>
      <c r="S9" s="79">
        <f t="shared" si="2"/>
        <v>6.841706161137441</v>
      </c>
      <c r="T9" s="94">
        <v>22421.5</v>
      </c>
      <c r="U9" s="95">
        <f t="shared" si="5"/>
        <v>-0.3561536917690609</v>
      </c>
      <c r="V9" s="152">
        <v>712927.5</v>
      </c>
      <c r="W9" s="89">
        <v>82603</v>
      </c>
      <c r="X9" s="153">
        <f t="shared" si="3"/>
        <v>8.630770068883697</v>
      </c>
    </row>
    <row r="10" spans="2:24" s="133" customFormat="1" ht="27" customHeight="1">
      <c r="B10" s="144">
        <f t="shared" si="4"/>
        <v>6</v>
      </c>
      <c r="C10" s="145" t="s">
        <v>77</v>
      </c>
      <c r="D10" s="146">
        <v>40655</v>
      </c>
      <c r="E10" s="147" t="s">
        <v>0</v>
      </c>
      <c r="F10" s="154" t="s">
        <v>21</v>
      </c>
      <c r="G10" s="149">
        <v>15</v>
      </c>
      <c r="H10" s="150">
        <v>15</v>
      </c>
      <c r="I10" s="151">
        <v>9</v>
      </c>
      <c r="J10" s="72">
        <v>3576</v>
      </c>
      <c r="K10" s="73">
        <v>488</v>
      </c>
      <c r="L10" s="74">
        <v>2409.5</v>
      </c>
      <c r="M10" s="73">
        <v>309</v>
      </c>
      <c r="N10" s="74">
        <v>3572.5</v>
      </c>
      <c r="O10" s="75">
        <v>454</v>
      </c>
      <c r="P10" s="76">
        <f t="shared" si="0"/>
        <v>9558</v>
      </c>
      <c r="Q10" s="77">
        <f t="shared" si="0"/>
        <v>1251</v>
      </c>
      <c r="R10" s="78">
        <f t="shared" si="1"/>
        <v>83.4</v>
      </c>
      <c r="S10" s="79">
        <f t="shared" si="2"/>
        <v>7.640287769784172</v>
      </c>
      <c r="T10" s="94">
        <v>11561</v>
      </c>
      <c r="U10" s="95">
        <f t="shared" si="5"/>
        <v>-0.17325490874491825</v>
      </c>
      <c r="V10" s="152">
        <v>168251</v>
      </c>
      <c r="W10" s="103">
        <v>21527</v>
      </c>
      <c r="X10" s="153">
        <f t="shared" si="3"/>
        <v>7.815812700329818</v>
      </c>
    </row>
    <row r="11" spans="2:24" s="133" customFormat="1" ht="27" customHeight="1">
      <c r="B11" s="144">
        <f t="shared" si="4"/>
        <v>7</v>
      </c>
      <c r="C11" s="145" t="s">
        <v>74</v>
      </c>
      <c r="D11" s="146">
        <v>40648</v>
      </c>
      <c r="E11" s="147" t="s">
        <v>0</v>
      </c>
      <c r="F11" s="148" t="s">
        <v>1</v>
      </c>
      <c r="G11" s="149">
        <v>72</v>
      </c>
      <c r="H11" s="150">
        <v>17</v>
      </c>
      <c r="I11" s="151">
        <v>10</v>
      </c>
      <c r="J11" s="72">
        <v>2922</v>
      </c>
      <c r="K11" s="73">
        <v>489</v>
      </c>
      <c r="L11" s="74">
        <v>2518.5</v>
      </c>
      <c r="M11" s="73">
        <v>415</v>
      </c>
      <c r="N11" s="74">
        <v>2502.5</v>
      </c>
      <c r="O11" s="75">
        <v>419</v>
      </c>
      <c r="P11" s="76">
        <f t="shared" si="0"/>
        <v>7943</v>
      </c>
      <c r="Q11" s="77">
        <f t="shared" si="0"/>
        <v>1323</v>
      </c>
      <c r="R11" s="78">
        <f t="shared" si="1"/>
        <v>77.82352941176471</v>
      </c>
      <c r="S11" s="79">
        <f t="shared" si="2"/>
        <v>6.0037792894935755</v>
      </c>
      <c r="T11" s="94">
        <v>11929</v>
      </c>
      <c r="U11" s="95">
        <f t="shared" si="5"/>
        <v>-0.33414368346047446</v>
      </c>
      <c r="V11" s="152">
        <v>836286.5</v>
      </c>
      <c r="W11" s="103">
        <v>92344</v>
      </c>
      <c r="X11" s="153">
        <f t="shared" si="3"/>
        <v>9.056208308065495</v>
      </c>
    </row>
    <row r="12" spans="2:24" s="133" customFormat="1" ht="27" customHeight="1">
      <c r="B12" s="144">
        <f t="shared" si="4"/>
        <v>8</v>
      </c>
      <c r="C12" s="145" t="s">
        <v>46</v>
      </c>
      <c r="D12" s="146">
        <v>40585</v>
      </c>
      <c r="E12" s="147" t="s">
        <v>0</v>
      </c>
      <c r="F12" s="154" t="s">
        <v>47</v>
      </c>
      <c r="G12" s="149">
        <v>58</v>
      </c>
      <c r="H12" s="150">
        <v>3</v>
      </c>
      <c r="I12" s="151">
        <v>19</v>
      </c>
      <c r="J12" s="72">
        <v>3231</v>
      </c>
      <c r="K12" s="73">
        <v>312</v>
      </c>
      <c r="L12" s="74">
        <v>2120</v>
      </c>
      <c r="M12" s="73">
        <v>202</v>
      </c>
      <c r="N12" s="74">
        <v>2555.5</v>
      </c>
      <c r="O12" s="75">
        <v>248</v>
      </c>
      <c r="P12" s="76">
        <f t="shared" si="0"/>
        <v>7906.5</v>
      </c>
      <c r="Q12" s="77">
        <f t="shared" si="0"/>
        <v>762</v>
      </c>
      <c r="R12" s="78">
        <f t="shared" si="1"/>
        <v>254</v>
      </c>
      <c r="S12" s="79">
        <f t="shared" si="2"/>
        <v>10.375984251968504</v>
      </c>
      <c r="T12" s="94">
        <v>1887</v>
      </c>
      <c r="U12" s="95">
        <f t="shared" si="5"/>
        <v>3.1899841017488075</v>
      </c>
      <c r="V12" s="152">
        <v>962335.25</v>
      </c>
      <c r="W12" s="103">
        <v>122523</v>
      </c>
      <c r="X12" s="153">
        <f t="shared" si="3"/>
        <v>7.8543232699166685</v>
      </c>
    </row>
    <row r="13" spans="2:24" s="133" customFormat="1" ht="27" customHeight="1">
      <c r="B13" s="144">
        <f t="shared" si="4"/>
        <v>9</v>
      </c>
      <c r="C13" s="145" t="s">
        <v>78</v>
      </c>
      <c r="D13" s="146">
        <v>40662</v>
      </c>
      <c r="E13" s="147" t="s">
        <v>0</v>
      </c>
      <c r="F13" s="154" t="s">
        <v>1</v>
      </c>
      <c r="G13" s="149">
        <v>19</v>
      </c>
      <c r="H13" s="150">
        <v>13</v>
      </c>
      <c r="I13" s="151">
        <v>8</v>
      </c>
      <c r="J13" s="72">
        <v>2032.5</v>
      </c>
      <c r="K13" s="73">
        <v>261</v>
      </c>
      <c r="L13" s="74">
        <v>2926</v>
      </c>
      <c r="M13" s="73">
        <v>380</v>
      </c>
      <c r="N13" s="74">
        <v>2813.5</v>
      </c>
      <c r="O13" s="75">
        <v>357</v>
      </c>
      <c r="P13" s="76">
        <f t="shared" si="0"/>
        <v>7772</v>
      </c>
      <c r="Q13" s="77">
        <f t="shared" si="0"/>
        <v>998</v>
      </c>
      <c r="R13" s="78">
        <f t="shared" si="1"/>
        <v>76.76923076923077</v>
      </c>
      <c r="S13" s="79">
        <f t="shared" si="2"/>
        <v>7.787575150300601</v>
      </c>
      <c r="T13" s="94">
        <v>12291.5</v>
      </c>
      <c r="U13" s="95">
        <f t="shared" si="5"/>
        <v>-0.3676931212626612</v>
      </c>
      <c r="V13" s="152">
        <v>281524.75</v>
      </c>
      <c r="W13" s="103">
        <v>27339</v>
      </c>
      <c r="X13" s="153">
        <f t="shared" si="3"/>
        <v>10.29755111745126</v>
      </c>
    </row>
    <row r="14" spans="2:24" s="133" customFormat="1" ht="27" customHeight="1">
      <c r="B14" s="144">
        <f t="shared" si="4"/>
        <v>10</v>
      </c>
      <c r="C14" s="145" t="s">
        <v>94</v>
      </c>
      <c r="D14" s="146">
        <v>40683</v>
      </c>
      <c r="E14" s="147" t="s">
        <v>0</v>
      </c>
      <c r="F14" s="148" t="s">
        <v>21</v>
      </c>
      <c r="G14" s="149">
        <v>6</v>
      </c>
      <c r="H14" s="150">
        <v>6</v>
      </c>
      <c r="I14" s="151">
        <v>7</v>
      </c>
      <c r="J14" s="72">
        <v>1810.5</v>
      </c>
      <c r="K14" s="73">
        <v>159</v>
      </c>
      <c r="L14" s="74">
        <v>2244</v>
      </c>
      <c r="M14" s="73">
        <v>184</v>
      </c>
      <c r="N14" s="74">
        <v>1936.5</v>
      </c>
      <c r="O14" s="75">
        <v>163</v>
      </c>
      <c r="P14" s="76">
        <f t="shared" si="0"/>
        <v>5991</v>
      </c>
      <c r="Q14" s="77">
        <f t="shared" si="0"/>
        <v>506</v>
      </c>
      <c r="R14" s="78">
        <f t="shared" si="1"/>
        <v>84.33333333333333</v>
      </c>
      <c r="S14" s="79">
        <f t="shared" si="2"/>
        <v>11.839920948616601</v>
      </c>
      <c r="T14" s="94">
        <v>1356</v>
      </c>
      <c r="U14" s="95">
        <f t="shared" si="5"/>
        <v>3.418141592920354</v>
      </c>
      <c r="V14" s="155">
        <v>38992.5</v>
      </c>
      <c r="W14" s="103">
        <v>3619</v>
      </c>
      <c r="X14" s="153">
        <f t="shared" si="3"/>
        <v>10.774385189278807</v>
      </c>
    </row>
    <row r="15" spans="2:24" s="133" customFormat="1" ht="27" customHeight="1">
      <c r="B15" s="144">
        <f t="shared" si="4"/>
        <v>11</v>
      </c>
      <c r="C15" s="145" t="s">
        <v>90</v>
      </c>
      <c r="D15" s="146">
        <v>40676</v>
      </c>
      <c r="E15" s="147" t="s">
        <v>0</v>
      </c>
      <c r="F15" s="154" t="s">
        <v>91</v>
      </c>
      <c r="G15" s="149">
        <v>10</v>
      </c>
      <c r="H15" s="150">
        <v>9</v>
      </c>
      <c r="I15" s="151">
        <v>6</v>
      </c>
      <c r="J15" s="72">
        <v>2857</v>
      </c>
      <c r="K15" s="73">
        <v>393</v>
      </c>
      <c r="L15" s="74">
        <v>1514.5</v>
      </c>
      <c r="M15" s="73">
        <v>200</v>
      </c>
      <c r="N15" s="74">
        <v>1552</v>
      </c>
      <c r="O15" s="75">
        <v>208</v>
      </c>
      <c r="P15" s="76">
        <f t="shared" si="0"/>
        <v>5923.5</v>
      </c>
      <c r="Q15" s="77">
        <f t="shared" si="0"/>
        <v>801</v>
      </c>
      <c r="R15" s="78">
        <f t="shared" si="1"/>
        <v>89</v>
      </c>
      <c r="S15" s="79">
        <f t="shared" si="2"/>
        <v>7.395131086142322</v>
      </c>
      <c r="T15" s="94">
        <v>7723</v>
      </c>
      <c r="U15" s="95">
        <f t="shared" si="5"/>
        <v>-0.23300530881781692</v>
      </c>
      <c r="V15" s="152">
        <v>77166</v>
      </c>
      <c r="W15" s="103">
        <v>9591</v>
      </c>
      <c r="X15" s="153">
        <f t="shared" si="3"/>
        <v>8.045667813575227</v>
      </c>
    </row>
    <row r="16" spans="2:24" s="133" customFormat="1" ht="27" customHeight="1">
      <c r="B16" s="144">
        <f t="shared" si="4"/>
        <v>12</v>
      </c>
      <c r="C16" s="145" t="s">
        <v>95</v>
      </c>
      <c r="D16" s="146">
        <v>40690</v>
      </c>
      <c r="E16" s="147" t="s">
        <v>0</v>
      </c>
      <c r="F16" s="148" t="s">
        <v>21</v>
      </c>
      <c r="G16" s="149">
        <v>11</v>
      </c>
      <c r="H16" s="150">
        <v>11</v>
      </c>
      <c r="I16" s="151">
        <v>4</v>
      </c>
      <c r="J16" s="72">
        <v>1191</v>
      </c>
      <c r="K16" s="73">
        <v>204</v>
      </c>
      <c r="L16" s="74">
        <v>1043</v>
      </c>
      <c r="M16" s="73">
        <v>151</v>
      </c>
      <c r="N16" s="74">
        <v>1310</v>
      </c>
      <c r="O16" s="75">
        <v>186</v>
      </c>
      <c r="P16" s="76">
        <f t="shared" si="0"/>
        <v>3544</v>
      </c>
      <c r="Q16" s="77">
        <f t="shared" si="0"/>
        <v>541</v>
      </c>
      <c r="R16" s="78">
        <f t="shared" si="1"/>
        <v>49.18181818181818</v>
      </c>
      <c r="S16" s="79">
        <f t="shared" si="2"/>
        <v>6.550831792975971</v>
      </c>
      <c r="T16" s="94">
        <v>3673</v>
      </c>
      <c r="U16" s="95">
        <f t="shared" si="5"/>
        <v>-0.03512115436972502</v>
      </c>
      <c r="V16" s="152">
        <v>41883</v>
      </c>
      <c r="W16" s="89">
        <v>5093</v>
      </c>
      <c r="X16" s="153">
        <f t="shared" si="3"/>
        <v>8.223640290594934</v>
      </c>
    </row>
    <row r="17" spans="2:24" s="133" customFormat="1" ht="27.75" customHeight="1">
      <c r="B17" s="144">
        <f t="shared" si="4"/>
        <v>13</v>
      </c>
      <c r="C17" s="145" t="s">
        <v>99</v>
      </c>
      <c r="D17" s="146">
        <v>40704</v>
      </c>
      <c r="E17" s="147" t="s">
        <v>0</v>
      </c>
      <c r="F17" s="148" t="s">
        <v>67</v>
      </c>
      <c r="G17" s="149">
        <v>5</v>
      </c>
      <c r="H17" s="150">
        <v>5</v>
      </c>
      <c r="I17" s="151">
        <v>2</v>
      </c>
      <c r="J17" s="72">
        <v>564</v>
      </c>
      <c r="K17" s="73">
        <v>60</v>
      </c>
      <c r="L17" s="74">
        <v>1095.5</v>
      </c>
      <c r="M17" s="73">
        <v>95</v>
      </c>
      <c r="N17" s="74">
        <v>1081</v>
      </c>
      <c r="O17" s="75">
        <v>97</v>
      </c>
      <c r="P17" s="76">
        <f t="shared" si="0"/>
        <v>2740.5</v>
      </c>
      <c r="Q17" s="77">
        <f t="shared" si="0"/>
        <v>252</v>
      </c>
      <c r="R17" s="78">
        <f t="shared" si="1"/>
        <v>50.4</v>
      </c>
      <c r="S17" s="79">
        <f t="shared" si="2"/>
        <v>10.875</v>
      </c>
      <c r="T17" s="94">
        <v>11703</v>
      </c>
      <c r="U17" s="95">
        <f t="shared" si="5"/>
        <v>-0.7658292745449885</v>
      </c>
      <c r="V17" s="152">
        <v>23142</v>
      </c>
      <c r="W17" s="89">
        <v>1632</v>
      </c>
      <c r="X17" s="153">
        <f t="shared" si="3"/>
        <v>14.180147058823529</v>
      </c>
    </row>
    <row r="18" spans="2:24" s="133" customFormat="1" ht="27" customHeight="1">
      <c r="B18" s="144">
        <f t="shared" si="4"/>
        <v>14</v>
      </c>
      <c r="C18" s="145" t="s">
        <v>83</v>
      </c>
      <c r="D18" s="146">
        <v>40669</v>
      </c>
      <c r="E18" s="147" t="s">
        <v>0</v>
      </c>
      <c r="F18" s="148" t="s">
        <v>84</v>
      </c>
      <c r="G18" s="149">
        <v>31</v>
      </c>
      <c r="H18" s="150">
        <v>16</v>
      </c>
      <c r="I18" s="151">
        <v>7</v>
      </c>
      <c r="J18" s="72">
        <v>839</v>
      </c>
      <c r="K18" s="73">
        <v>141</v>
      </c>
      <c r="L18" s="74">
        <v>776</v>
      </c>
      <c r="M18" s="73">
        <v>127</v>
      </c>
      <c r="N18" s="74">
        <v>694</v>
      </c>
      <c r="O18" s="75">
        <v>111</v>
      </c>
      <c r="P18" s="76">
        <f t="shared" si="0"/>
        <v>2309</v>
      </c>
      <c r="Q18" s="77">
        <f t="shared" si="0"/>
        <v>379</v>
      </c>
      <c r="R18" s="78">
        <f t="shared" si="1"/>
        <v>23.6875</v>
      </c>
      <c r="S18" s="79">
        <f t="shared" si="2"/>
        <v>6.092348284960422</v>
      </c>
      <c r="T18" s="94">
        <v>10264</v>
      </c>
      <c r="U18" s="95">
        <f t="shared" si="5"/>
        <v>-0.7750389711613406</v>
      </c>
      <c r="V18" s="152">
        <v>402690</v>
      </c>
      <c r="W18" s="103">
        <v>49199</v>
      </c>
      <c r="X18" s="153">
        <f t="shared" si="3"/>
        <v>8.184922457773531</v>
      </c>
    </row>
    <row r="19" spans="2:24" s="133" customFormat="1" ht="27" customHeight="1">
      <c r="B19" s="144">
        <f t="shared" si="4"/>
        <v>15</v>
      </c>
      <c r="C19" s="145" t="s">
        <v>76</v>
      </c>
      <c r="D19" s="146">
        <v>40655</v>
      </c>
      <c r="E19" s="147" t="s">
        <v>0</v>
      </c>
      <c r="F19" s="148" t="s">
        <v>51</v>
      </c>
      <c r="G19" s="149">
        <v>156</v>
      </c>
      <c r="H19" s="150">
        <v>7</v>
      </c>
      <c r="I19" s="151">
        <v>9</v>
      </c>
      <c r="J19" s="72">
        <v>272</v>
      </c>
      <c r="K19" s="73">
        <v>55</v>
      </c>
      <c r="L19" s="74">
        <v>207</v>
      </c>
      <c r="M19" s="73">
        <v>28</v>
      </c>
      <c r="N19" s="74">
        <v>1634</v>
      </c>
      <c r="O19" s="75">
        <v>387</v>
      </c>
      <c r="P19" s="76">
        <f t="shared" si="0"/>
        <v>2113</v>
      </c>
      <c r="Q19" s="77">
        <f t="shared" si="0"/>
        <v>470</v>
      </c>
      <c r="R19" s="78">
        <f t="shared" si="1"/>
        <v>67.14285714285714</v>
      </c>
      <c r="S19" s="79">
        <f t="shared" si="2"/>
        <v>4.495744680851064</v>
      </c>
      <c r="T19" s="94">
        <v>1482</v>
      </c>
      <c r="U19" s="95">
        <f t="shared" si="5"/>
        <v>0.4257759784075574</v>
      </c>
      <c r="V19" s="152">
        <v>838386</v>
      </c>
      <c r="W19" s="103">
        <v>102340</v>
      </c>
      <c r="X19" s="153">
        <f t="shared" si="3"/>
        <v>8.192163376978698</v>
      </c>
    </row>
    <row r="20" spans="2:24" s="133" customFormat="1" ht="27" customHeight="1">
      <c r="B20" s="144">
        <f t="shared" si="4"/>
        <v>16</v>
      </c>
      <c r="C20" s="145" t="s">
        <v>69</v>
      </c>
      <c r="D20" s="146">
        <v>40641</v>
      </c>
      <c r="E20" s="147" t="s">
        <v>0</v>
      </c>
      <c r="F20" s="148" t="s">
        <v>1</v>
      </c>
      <c r="G20" s="149">
        <v>137</v>
      </c>
      <c r="H20" s="150">
        <v>11</v>
      </c>
      <c r="I20" s="151">
        <v>11</v>
      </c>
      <c r="J20" s="72">
        <v>576</v>
      </c>
      <c r="K20" s="73">
        <v>125</v>
      </c>
      <c r="L20" s="74">
        <v>709</v>
      </c>
      <c r="M20" s="73">
        <v>147</v>
      </c>
      <c r="N20" s="74">
        <v>644</v>
      </c>
      <c r="O20" s="75">
        <v>140</v>
      </c>
      <c r="P20" s="76">
        <f t="shared" si="0"/>
        <v>1929</v>
      </c>
      <c r="Q20" s="77">
        <f t="shared" si="0"/>
        <v>412</v>
      </c>
      <c r="R20" s="78">
        <f t="shared" si="1"/>
        <v>37.45454545454545</v>
      </c>
      <c r="S20" s="79">
        <f t="shared" si="2"/>
        <v>4.682038834951456</v>
      </c>
      <c r="T20" s="94">
        <v>3925</v>
      </c>
      <c r="U20" s="95">
        <f t="shared" si="5"/>
        <v>-0.5085350318471338</v>
      </c>
      <c r="V20" s="152">
        <v>3328585.99</v>
      </c>
      <c r="W20" s="103">
        <v>343750</v>
      </c>
      <c r="X20" s="153">
        <f t="shared" si="3"/>
        <v>9.683159243636364</v>
      </c>
    </row>
    <row r="21" spans="2:24" s="133" customFormat="1" ht="27.75" customHeight="1">
      <c r="B21" s="144">
        <f t="shared" si="4"/>
        <v>17</v>
      </c>
      <c r="C21" s="145" t="s">
        <v>92</v>
      </c>
      <c r="D21" s="146">
        <v>40682</v>
      </c>
      <c r="E21" s="147" t="s">
        <v>0</v>
      </c>
      <c r="F21" s="148" t="s">
        <v>93</v>
      </c>
      <c r="G21" s="149">
        <v>101</v>
      </c>
      <c r="H21" s="150">
        <v>8</v>
      </c>
      <c r="I21" s="151">
        <v>5</v>
      </c>
      <c r="J21" s="72">
        <v>786</v>
      </c>
      <c r="K21" s="73">
        <v>148</v>
      </c>
      <c r="L21" s="74">
        <v>474</v>
      </c>
      <c r="M21" s="73">
        <v>86</v>
      </c>
      <c r="N21" s="74">
        <v>357</v>
      </c>
      <c r="O21" s="75">
        <v>59</v>
      </c>
      <c r="P21" s="76">
        <f t="shared" si="0"/>
        <v>1617</v>
      </c>
      <c r="Q21" s="77">
        <f t="shared" si="0"/>
        <v>293</v>
      </c>
      <c r="R21" s="78">
        <f t="shared" si="1"/>
        <v>36.625</v>
      </c>
      <c r="S21" s="79">
        <f t="shared" si="2"/>
        <v>5.51877133105802</v>
      </c>
      <c r="T21" s="94">
        <v>2189</v>
      </c>
      <c r="U21" s="95">
        <f t="shared" si="5"/>
        <v>-0.2613065326633166</v>
      </c>
      <c r="V21" s="152">
        <v>175863.5</v>
      </c>
      <c r="W21" s="89">
        <v>22176</v>
      </c>
      <c r="X21" s="153">
        <f t="shared" si="3"/>
        <v>7.930352633477633</v>
      </c>
    </row>
    <row r="22" spans="2:24" s="133" customFormat="1" ht="27" customHeight="1">
      <c r="B22" s="144">
        <f t="shared" si="4"/>
        <v>18</v>
      </c>
      <c r="C22" s="145" t="s">
        <v>79</v>
      </c>
      <c r="D22" s="146">
        <v>40662</v>
      </c>
      <c r="E22" s="147" t="s">
        <v>0</v>
      </c>
      <c r="F22" s="148" t="s">
        <v>24</v>
      </c>
      <c r="G22" s="149">
        <v>10</v>
      </c>
      <c r="H22" s="150">
        <v>5</v>
      </c>
      <c r="I22" s="151">
        <v>8</v>
      </c>
      <c r="J22" s="72">
        <v>673.5</v>
      </c>
      <c r="K22" s="73">
        <v>89</v>
      </c>
      <c r="L22" s="74">
        <v>360</v>
      </c>
      <c r="M22" s="73">
        <v>43</v>
      </c>
      <c r="N22" s="74">
        <v>405.5</v>
      </c>
      <c r="O22" s="75">
        <v>45</v>
      </c>
      <c r="P22" s="76">
        <f t="shared" si="0"/>
        <v>1439</v>
      </c>
      <c r="Q22" s="77">
        <f t="shared" si="0"/>
        <v>177</v>
      </c>
      <c r="R22" s="78">
        <f t="shared" si="1"/>
        <v>35.4</v>
      </c>
      <c r="S22" s="79">
        <f t="shared" si="2"/>
        <v>8.129943502824858</v>
      </c>
      <c r="T22" s="94">
        <v>3179</v>
      </c>
      <c r="U22" s="95">
        <f t="shared" si="5"/>
        <v>-0.5473419314249764</v>
      </c>
      <c r="V22" s="152">
        <v>35888.5</v>
      </c>
      <c r="W22" s="89">
        <v>4121</v>
      </c>
      <c r="X22" s="153">
        <f t="shared" si="3"/>
        <v>8.708687211841786</v>
      </c>
    </row>
    <row r="23" spans="2:24" s="133" customFormat="1" ht="27" customHeight="1">
      <c r="B23" s="144">
        <f t="shared" si="4"/>
        <v>19</v>
      </c>
      <c r="C23" s="156" t="s">
        <v>53</v>
      </c>
      <c r="D23" s="146">
        <v>40606</v>
      </c>
      <c r="E23" s="147" t="s">
        <v>0</v>
      </c>
      <c r="F23" s="148" t="s">
        <v>52</v>
      </c>
      <c r="G23" s="149">
        <v>3</v>
      </c>
      <c r="H23" s="150">
        <v>3</v>
      </c>
      <c r="I23" s="151">
        <v>9</v>
      </c>
      <c r="J23" s="72">
        <v>371.5</v>
      </c>
      <c r="K23" s="73">
        <v>33</v>
      </c>
      <c r="L23" s="74">
        <v>577.5</v>
      </c>
      <c r="M23" s="73">
        <v>47</v>
      </c>
      <c r="N23" s="74">
        <v>405</v>
      </c>
      <c r="O23" s="75">
        <v>36</v>
      </c>
      <c r="P23" s="76">
        <f t="shared" si="0"/>
        <v>1354</v>
      </c>
      <c r="Q23" s="77">
        <f t="shared" si="0"/>
        <v>116</v>
      </c>
      <c r="R23" s="78">
        <f t="shared" si="1"/>
        <v>38.666666666666664</v>
      </c>
      <c r="S23" s="79">
        <f t="shared" si="2"/>
        <v>11.672413793103448</v>
      </c>
      <c r="T23" s="87"/>
      <c r="U23" s="85"/>
      <c r="V23" s="152">
        <v>9322</v>
      </c>
      <c r="W23" s="103">
        <v>1113</v>
      </c>
      <c r="X23" s="153">
        <f t="shared" si="3"/>
        <v>8.375561545372866</v>
      </c>
    </row>
    <row r="24" spans="2:24" s="133" customFormat="1" ht="27" customHeight="1">
      <c r="B24" s="144">
        <f t="shared" si="4"/>
        <v>20</v>
      </c>
      <c r="C24" s="145" t="s">
        <v>102</v>
      </c>
      <c r="D24" s="146">
        <v>40711</v>
      </c>
      <c r="E24" s="147" t="s">
        <v>0</v>
      </c>
      <c r="F24" s="148" t="s">
        <v>21</v>
      </c>
      <c r="G24" s="149">
        <v>1</v>
      </c>
      <c r="H24" s="150">
        <v>1</v>
      </c>
      <c r="I24" s="151">
        <v>1</v>
      </c>
      <c r="J24" s="72">
        <v>186</v>
      </c>
      <c r="K24" s="73">
        <v>12</v>
      </c>
      <c r="L24" s="74">
        <v>553</v>
      </c>
      <c r="M24" s="73">
        <v>35</v>
      </c>
      <c r="N24" s="74">
        <v>393</v>
      </c>
      <c r="O24" s="75">
        <v>25</v>
      </c>
      <c r="P24" s="76">
        <f t="shared" si="0"/>
        <v>1132</v>
      </c>
      <c r="Q24" s="77">
        <f t="shared" si="0"/>
        <v>72</v>
      </c>
      <c r="R24" s="78">
        <f t="shared" si="1"/>
        <v>72</v>
      </c>
      <c r="S24" s="79">
        <f t="shared" si="2"/>
        <v>15.722222222222221</v>
      </c>
      <c r="T24" s="94"/>
      <c r="U24" s="95"/>
      <c r="V24" s="152">
        <v>1132</v>
      </c>
      <c r="W24" s="101">
        <v>72</v>
      </c>
      <c r="X24" s="153">
        <f t="shared" si="3"/>
        <v>15.722222222222221</v>
      </c>
    </row>
    <row r="25" spans="2:24" s="133" customFormat="1" ht="27" customHeight="1">
      <c r="B25" s="144">
        <f t="shared" si="4"/>
        <v>21</v>
      </c>
      <c r="C25" s="145" t="s">
        <v>70</v>
      </c>
      <c r="D25" s="146">
        <v>40641</v>
      </c>
      <c r="E25" s="147" t="s">
        <v>0</v>
      </c>
      <c r="F25" s="148" t="s">
        <v>22</v>
      </c>
      <c r="G25" s="149">
        <v>22</v>
      </c>
      <c r="H25" s="150">
        <v>2</v>
      </c>
      <c r="I25" s="151">
        <v>10</v>
      </c>
      <c r="J25" s="72">
        <v>312</v>
      </c>
      <c r="K25" s="73">
        <v>52</v>
      </c>
      <c r="L25" s="74">
        <v>232</v>
      </c>
      <c r="M25" s="73">
        <v>29</v>
      </c>
      <c r="N25" s="74">
        <v>520</v>
      </c>
      <c r="O25" s="75">
        <v>65</v>
      </c>
      <c r="P25" s="76">
        <f t="shared" si="0"/>
        <v>1064</v>
      </c>
      <c r="Q25" s="77">
        <f t="shared" si="0"/>
        <v>146</v>
      </c>
      <c r="R25" s="78">
        <f t="shared" si="1"/>
        <v>73</v>
      </c>
      <c r="S25" s="79">
        <f t="shared" si="2"/>
        <v>7.287671232876712</v>
      </c>
      <c r="T25" s="94">
        <v>4538</v>
      </c>
      <c r="U25" s="95">
        <f>-(T25-P25)/T25</f>
        <v>-0.7655354781842221</v>
      </c>
      <c r="V25" s="152">
        <v>251580.75</v>
      </c>
      <c r="W25" s="103">
        <v>22567</v>
      </c>
      <c r="X25" s="153">
        <f t="shared" si="3"/>
        <v>11.148169894093146</v>
      </c>
    </row>
    <row r="26" spans="2:24" s="133" customFormat="1" ht="27" customHeight="1">
      <c r="B26" s="144">
        <f t="shared" si="4"/>
        <v>22</v>
      </c>
      <c r="C26" s="145" t="s">
        <v>64</v>
      </c>
      <c r="D26" s="146">
        <v>40627</v>
      </c>
      <c r="E26" s="147" t="s">
        <v>0</v>
      </c>
      <c r="F26" s="148" t="s">
        <v>65</v>
      </c>
      <c r="G26" s="149">
        <v>137</v>
      </c>
      <c r="H26" s="150">
        <v>3</v>
      </c>
      <c r="I26" s="151">
        <v>13</v>
      </c>
      <c r="J26" s="72">
        <v>176</v>
      </c>
      <c r="K26" s="73">
        <v>24</v>
      </c>
      <c r="L26" s="74">
        <v>243</v>
      </c>
      <c r="M26" s="73">
        <v>32</v>
      </c>
      <c r="N26" s="74">
        <v>533</v>
      </c>
      <c r="O26" s="75">
        <v>64</v>
      </c>
      <c r="P26" s="76">
        <f t="shared" si="0"/>
        <v>952</v>
      </c>
      <c r="Q26" s="77">
        <f t="shared" si="0"/>
        <v>120</v>
      </c>
      <c r="R26" s="78">
        <f t="shared" si="1"/>
        <v>40</v>
      </c>
      <c r="S26" s="79">
        <f t="shared" si="2"/>
        <v>7.933333333333334</v>
      </c>
      <c r="T26" s="94">
        <v>316.5</v>
      </c>
      <c r="U26" s="95">
        <f>-(T26-P26)/T26</f>
        <v>2.007898894154818</v>
      </c>
      <c r="V26" s="155">
        <v>4526793.25</v>
      </c>
      <c r="W26" s="103">
        <v>479416</v>
      </c>
      <c r="X26" s="153">
        <f t="shared" si="3"/>
        <v>9.442307411517346</v>
      </c>
    </row>
    <row r="27" spans="2:24" s="133" customFormat="1" ht="27" customHeight="1">
      <c r="B27" s="144">
        <f t="shared" si="4"/>
        <v>23</v>
      </c>
      <c r="C27" s="145" t="s">
        <v>97</v>
      </c>
      <c r="D27" s="146">
        <v>40697</v>
      </c>
      <c r="E27" s="147" t="s">
        <v>0</v>
      </c>
      <c r="F27" s="148" t="s">
        <v>21</v>
      </c>
      <c r="G27" s="149">
        <v>6</v>
      </c>
      <c r="H27" s="150">
        <v>4</v>
      </c>
      <c r="I27" s="151">
        <v>3</v>
      </c>
      <c r="J27" s="72">
        <v>206</v>
      </c>
      <c r="K27" s="73">
        <v>21</v>
      </c>
      <c r="L27" s="74">
        <v>362</v>
      </c>
      <c r="M27" s="73">
        <v>38</v>
      </c>
      <c r="N27" s="74">
        <v>238</v>
      </c>
      <c r="O27" s="75">
        <v>26</v>
      </c>
      <c r="P27" s="76">
        <f t="shared" si="0"/>
        <v>806</v>
      </c>
      <c r="Q27" s="77">
        <f t="shared" si="0"/>
        <v>85</v>
      </c>
      <c r="R27" s="78">
        <f t="shared" si="1"/>
        <v>21.25</v>
      </c>
      <c r="S27" s="79">
        <f t="shared" si="2"/>
        <v>9.48235294117647</v>
      </c>
      <c r="T27" s="94">
        <v>1922</v>
      </c>
      <c r="U27" s="95">
        <f>-(T27-P27)/T27</f>
        <v>-0.5806451612903226</v>
      </c>
      <c r="V27" s="152">
        <v>12297.5</v>
      </c>
      <c r="W27" s="89">
        <v>1217</v>
      </c>
      <c r="X27" s="153">
        <f t="shared" si="3"/>
        <v>10.104765817584223</v>
      </c>
    </row>
    <row r="28" spans="2:24" s="133" customFormat="1" ht="27.75" customHeight="1">
      <c r="B28" s="144">
        <f t="shared" si="4"/>
        <v>24</v>
      </c>
      <c r="C28" s="145" t="s">
        <v>72</v>
      </c>
      <c r="D28" s="146">
        <v>40648</v>
      </c>
      <c r="E28" s="147" t="s">
        <v>0</v>
      </c>
      <c r="F28" s="148" t="s">
        <v>73</v>
      </c>
      <c r="G28" s="149">
        <v>28</v>
      </c>
      <c r="H28" s="150">
        <v>4</v>
      </c>
      <c r="I28" s="151">
        <v>9</v>
      </c>
      <c r="J28" s="72">
        <v>240</v>
      </c>
      <c r="K28" s="73">
        <v>33</v>
      </c>
      <c r="L28" s="74">
        <v>200</v>
      </c>
      <c r="M28" s="73">
        <v>25</v>
      </c>
      <c r="N28" s="74">
        <v>161</v>
      </c>
      <c r="O28" s="75">
        <v>21</v>
      </c>
      <c r="P28" s="76">
        <f t="shared" si="0"/>
        <v>601</v>
      </c>
      <c r="Q28" s="77">
        <f t="shared" si="0"/>
        <v>79</v>
      </c>
      <c r="R28" s="78">
        <f t="shared" si="1"/>
        <v>19.75</v>
      </c>
      <c r="S28" s="79">
        <f t="shared" si="2"/>
        <v>7.6075949367088604</v>
      </c>
      <c r="T28" s="94"/>
      <c r="U28" s="95"/>
      <c r="V28" s="152">
        <v>140994.5</v>
      </c>
      <c r="W28" s="89">
        <v>15321</v>
      </c>
      <c r="X28" s="153">
        <f t="shared" si="3"/>
        <v>9.20269564649827</v>
      </c>
    </row>
    <row r="29" spans="2:24" s="133" customFormat="1" ht="23.25" customHeight="1">
      <c r="B29" s="144">
        <f t="shared" si="4"/>
        <v>25</v>
      </c>
      <c r="C29" s="145" t="s">
        <v>88</v>
      </c>
      <c r="D29" s="146">
        <v>40676</v>
      </c>
      <c r="E29" s="147" t="s">
        <v>0</v>
      </c>
      <c r="F29" s="154" t="s">
        <v>89</v>
      </c>
      <c r="G29" s="149">
        <v>10</v>
      </c>
      <c r="H29" s="150">
        <v>3</v>
      </c>
      <c r="I29" s="151">
        <v>5</v>
      </c>
      <c r="J29" s="72">
        <v>132</v>
      </c>
      <c r="K29" s="73">
        <v>24</v>
      </c>
      <c r="L29" s="74">
        <v>99.5</v>
      </c>
      <c r="M29" s="73">
        <v>22</v>
      </c>
      <c r="N29" s="74">
        <v>68.5</v>
      </c>
      <c r="O29" s="75">
        <v>14</v>
      </c>
      <c r="P29" s="76">
        <f t="shared" si="0"/>
        <v>300</v>
      </c>
      <c r="Q29" s="77">
        <f t="shared" si="0"/>
        <v>60</v>
      </c>
      <c r="R29" s="78">
        <f t="shared" si="1"/>
        <v>20</v>
      </c>
      <c r="S29" s="79">
        <f t="shared" si="2"/>
        <v>5</v>
      </c>
      <c r="T29" s="94">
        <v>3206</v>
      </c>
      <c r="U29" s="95">
        <f>-(T29-P29)/T29</f>
        <v>-0.9064254522769807</v>
      </c>
      <c r="V29" s="152">
        <v>39487</v>
      </c>
      <c r="W29" s="89">
        <v>5426</v>
      </c>
      <c r="X29" s="153">
        <f t="shared" si="3"/>
        <v>7.277368227054921</v>
      </c>
    </row>
    <row r="30" spans="2:24" s="133" customFormat="1" ht="27.75" customHeight="1">
      <c r="B30" s="144">
        <f t="shared" si="4"/>
        <v>26</v>
      </c>
      <c r="C30" s="145" t="s">
        <v>80</v>
      </c>
      <c r="D30" s="146">
        <v>40662</v>
      </c>
      <c r="E30" s="147" t="s">
        <v>0</v>
      </c>
      <c r="F30" s="148" t="s">
        <v>81</v>
      </c>
      <c r="G30" s="149">
        <v>10</v>
      </c>
      <c r="H30" s="150">
        <v>6</v>
      </c>
      <c r="I30" s="151">
        <v>4</v>
      </c>
      <c r="J30" s="72">
        <v>12</v>
      </c>
      <c r="K30" s="73">
        <v>2</v>
      </c>
      <c r="L30" s="74">
        <v>82</v>
      </c>
      <c r="M30" s="73">
        <v>16</v>
      </c>
      <c r="N30" s="74">
        <v>88</v>
      </c>
      <c r="O30" s="75">
        <v>16</v>
      </c>
      <c r="P30" s="76">
        <f t="shared" si="0"/>
        <v>182</v>
      </c>
      <c r="Q30" s="77">
        <f t="shared" si="0"/>
        <v>34</v>
      </c>
      <c r="R30" s="78">
        <f t="shared" si="1"/>
        <v>5.666666666666667</v>
      </c>
      <c r="S30" s="79">
        <f t="shared" si="2"/>
        <v>5.352941176470588</v>
      </c>
      <c r="T30" s="94"/>
      <c r="U30" s="95"/>
      <c r="V30" s="152">
        <v>18409.25</v>
      </c>
      <c r="W30" s="89">
        <v>2356</v>
      </c>
      <c r="X30" s="153">
        <f t="shared" si="3"/>
        <v>7.813773344651953</v>
      </c>
    </row>
    <row r="31" spans="2:24" s="165" customFormat="1" ht="27.75" customHeight="1" thickBot="1">
      <c r="B31" s="157"/>
      <c r="C31" s="205" t="s">
        <v>20</v>
      </c>
      <c r="D31" s="206"/>
      <c r="E31" s="207"/>
      <c r="F31" s="208"/>
      <c r="G31" s="158"/>
      <c r="H31" s="158">
        <f>SUM(H5:H30)</f>
        <v>412</v>
      </c>
      <c r="I31" s="159"/>
      <c r="J31" s="160"/>
      <c r="K31" s="161"/>
      <c r="L31" s="160"/>
      <c r="M31" s="161"/>
      <c r="N31" s="160"/>
      <c r="O31" s="161"/>
      <c r="P31" s="160">
        <f>SUM(P5:P30)</f>
        <v>336900.5</v>
      </c>
      <c r="Q31" s="158">
        <f>SUM(Q5:Q30)</f>
        <v>34622</v>
      </c>
      <c r="R31" s="161">
        <f t="shared" si="1"/>
        <v>84.03398058252426</v>
      </c>
      <c r="S31" s="162">
        <f>P31/Q31</f>
        <v>9.730821443013113</v>
      </c>
      <c r="T31" s="160"/>
      <c r="U31" s="163"/>
      <c r="V31" s="160"/>
      <c r="W31" s="161"/>
      <c r="X31" s="164"/>
    </row>
    <row r="33" spans="10:14" ht="18">
      <c r="J33" s="171"/>
      <c r="L33" s="171"/>
      <c r="N33" s="171"/>
    </row>
    <row r="34" spans="9:14" ht="18">
      <c r="I34" s="171"/>
      <c r="J34" s="171"/>
      <c r="K34" s="171"/>
      <c r="N34" s="171"/>
    </row>
    <row r="35" spans="9:16" ht="18">
      <c r="I35" s="171"/>
      <c r="J35" s="169"/>
      <c r="L35" s="169"/>
      <c r="M35" s="171"/>
      <c r="N35" s="169"/>
      <c r="P35" s="169"/>
    </row>
    <row r="36" spans="9:16" ht="18">
      <c r="I36" s="171"/>
      <c r="M36" s="171"/>
      <c r="N36" s="171"/>
      <c r="P36" s="169"/>
    </row>
    <row r="37" spans="9:13" ht="18">
      <c r="I37" s="171"/>
      <c r="J37" s="171"/>
      <c r="L37" s="171"/>
      <c r="M37" s="171"/>
    </row>
    <row r="38" spans="9:12" ht="18">
      <c r="I38" s="171"/>
      <c r="J38" s="171"/>
      <c r="K38" s="171"/>
      <c r="L38" s="171"/>
    </row>
    <row r="39" spans="2:24" s="172" customFormat="1" ht="18">
      <c r="B39" s="166"/>
      <c r="C39" s="167"/>
      <c r="D39" s="168"/>
      <c r="E39" s="169"/>
      <c r="F39" s="169"/>
      <c r="G39" s="170"/>
      <c r="H39" s="170"/>
      <c r="I39" s="170"/>
      <c r="J39" s="176"/>
      <c r="L39" s="169"/>
      <c r="N39" s="176"/>
      <c r="P39" s="171"/>
      <c r="Q39" s="173"/>
      <c r="S39" s="174"/>
      <c r="T39" s="175"/>
      <c r="U39" s="169"/>
      <c r="V39" s="176"/>
      <c r="X39" s="174"/>
    </row>
    <row r="42" spans="2:24" s="172" customFormat="1" ht="18">
      <c r="B42" s="166"/>
      <c r="C42" s="167"/>
      <c r="D42" s="168"/>
      <c r="E42" s="169"/>
      <c r="F42" s="169"/>
      <c r="G42" s="170"/>
      <c r="H42" s="170"/>
      <c r="I42" s="170"/>
      <c r="J42" s="176"/>
      <c r="L42" s="176"/>
      <c r="N42" s="171"/>
      <c r="P42" s="171"/>
      <c r="Q42" s="173"/>
      <c r="S42" s="174"/>
      <c r="T42" s="175"/>
      <c r="U42" s="169"/>
      <c r="V42" s="176"/>
      <c r="X42" s="174"/>
    </row>
    <row r="43" spans="2:24" s="172" customFormat="1" ht="18">
      <c r="B43" s="166"/>
      <c r="C43" s="167"/>
      <c r="D43" s="168"/>
      <c r="E43" s="169"/>
      <c r="F43" s="169"/>
      <c r="G43" s="170"/>
      <c r="H43" s="170"/>
      <c r="J43" s="176"/>
      <c r="L43" s="176"/>
      <c r="N43" s="176"/>
      <c r="P43" s="171"/>
      <c r="Q43" s="173"/>
      <c r="S43" s="174"/>
      <c r="T43" s="175"/>
      <c r="U43" s="169"/>
      <c r="V43" s="176"/>
      <c r="X43" s="174"/>
    </row>
  </sheetData>
  <sheetProtection/>
  <mergeCells count="15"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31:F31"/>
    <mergeCell ref="B2:X2"/>
    <mergeCell ref="C3:C4"/>
    <mergeCell ref="D3:D4"/>
    <mergeCell ref="E3:E4"/>
    <mergeCell ref="F3:F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28" sqref="A28:IV28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96</v>
      </c>
      <c r="D5" s="65">
        <v>40697</v>
      </c>
      <c r="E5" s="66" t="s">
        <v>0</v>
      </c>
      <c r="F5" s="67" t="s">
        <v>1</v>
      </c>
      <c r="G5" s="68">
        <v>111</v>
      </c>
      <c r="H5" s="49">
        <v>130</v>
      </c>
      <c r="I5" s="63">
        <v>2</v>
      </c>
      <c r="J5" s="72">
        <v>80612</v>
      </c>
      <c r="K5" s="73">
        <v>7226</v>
      </c>
      <c r="L5" s="74">
        <v>136652.5</v>
      </c>
      <c r="M5" s="73">
        <v>11921</v>
      </c>
      <c r="N5" s="74">
        <v>83895</v>
      </c>
      <c r="O5" s="75">
        <v>7787</v>
      </c>
      <c r="P5" s="76">
        <f aca="true" t="shared" si="0" ref="P5:P30">J5+L5+N5</f>
        <v>301159.5</v>
      </c>
      <c r="Q5" s="77">
        <f aca="true" t="shared" si="1" ref="Q5:Q30">K5+M5+O5</f>
        <v>26934</v>
      </c>
      <c r="R5" s="78">
        <f aca="true" t="shared" si="2" ref="R5:R31">Q5/H5</f>
        <v>207.1846153846154</v>
      </c>
      <c r="S5" s="79">
        <f aca="true" t="shared" si="3" ref="S5:S30">+P5/Q5</f>
        <v>11.181387836934729</v>
      </c>
      <c r="T5" s="94">
        <v>504372.5</v>
      </c>
      <c r="U5" s="95">
        <f>-(T5-P5)/T5</f>
        <v>-0.4029026166176784</v>
      </c>
      <c r="V5" s="88">
        <v>1115240.5</v>
      </c>
      <c r="W5" s="89">
        <v>106329</v>
      </c>
      <c r="X5" s="90">
        <f aca="true" t="shared" si="4" ref="X5:X30">V5/W5</f>
        <v>10.488582606814697</v>
      </c>
    </row>
    <row r="6" spans="2:24" s="31" customFormat="1" ht="27" customHeight="1">
      <c r="B6" s="70">
        <f aca="true" t="shared" si="5" ref="B6:B30">B5+1</f>
        <v>2</v>
      </c>
      <c r="C6" s="93" t="s">
        <v>100</v>
      </c>
      <c r="D6" s="65">
        <v>40704</v>
      </c>
      <c r="E6" s="66" t="s">
        <v>0</v>
      </c>
      <c r="F6" s="67" t="s">
        <v>24</v>
      </c>
      <c r="G6" s="68">
        <v>25</v>
      </c>
      <c r="H6" s="49">
        <v>25</v>
      </c>
      <c r="I6" s="63">
        <v>1</v>
      </c>
      <c r="J6" s="72">
        <v>16971</v>
      </c>
      <c r="K6" s="73">
        <v>1370</v>
      </c>
      <c r="L6" s="74">
        <v>33448.5</v>
      </c>
      <c r="M6" s="73">
        <v>2592</v>
      </c>
      <c r="N6" s="74">
        <v>18232</v>
      </c>
      <c r="O6" s="75">
        <v>1460</v>
      </c>
      <c r="P6" s="76">
        <f t="shared" si="0"/>
        <v>68651.5</v>
      </c>
      <c r="Q6" s="77">
        <f t="shared" si="1"/>
        <v>5422</v>
      </c>
      <c r="R6" s="78">
        <f t="shared" si="2"/>
        <v>216.88</v>
      </c>
      <c r="S6" s="79">
        <f t="shared" si="3"/>
        <v>12.661656215418665</v>
      </c>
      <c r="T6" s="94"/>
      <c r="U6" s="95"/>
      <c r="V6" s="88">
        <v>70250</v>
      </c>
      <c r="W6" s="103">
        <v>5495</v>
      </c>
      <c r="X6" s="90">
        <f t="shared" si="4"/>
        <v>12.784349408553231</v>
      </c>
    </row>
    <row r="7" spans="2:24" s="31" customFormat="1" ht="27" customHeight="1">
      <c r="B7" s="70">
        <f t="shared" si="5"/>
        <v>3</v>
      </c>
      <c r="C7" s="93" t="s">
        <v>98</v>
      </c>
      <c r="D7" s="65">
        <v>40697</v>
      </c>
      <c r="E7" s="66" t="s">
        <v>0</v>
      </c>
      <c r="F7" s="67" t="s">
        <v>0</v>
      </c>
      <c r="G7" s="68">
        <v>71</v>
      </c>
      <c r="H7" s="49">
        <v>74</v>
      </c>
      <c r="I7" s="63">
        <v>2</v>
      </c>
      <c r="J7" s="72">
        <v>11699.5</v>
      </c>
      <c r="K7" s="73">
        <v>1574</v>
      </c>
      <c r="L7" s="74">
        <v>25336.5</v>
      </c>
      <c r="M7" s="73">
        <v>2549</v>
      </c>
      <c r="N7" s="74">
        <v>11632</v>
      </c>
      <c r="O7" s="75">
        <v>1308</v>
      </c>
      <c r="P7" s="76">
        <f t="shared" si="0"/>
        <v>48668</v>
      </c>
      <c r="Q7" s="77">
        <f t="shared" si="1"/>
        <v>5431</v>
      </c>
      <c r="R7" s="78">
        <f t="shared" si="2"/>
        <v>73.39189189189189</v>
      </c>
      <c r="S7" s="79">
        <f t="shared" si="3"/>
        <v>8.961148959675935</v>
      </c>
      <c r="T7" s="94">
        <v>139390.5</v>
      </c>
      <c r="U7" s="95">
        <f>-(T7-P7)/T7</f>
        <v>-0.6508513851374377</v>
      </c>
      <c r="V7" s="88">
        <v>252686.5</v>
      </c>
      <c r="W7" s="89">
        <v>26346</v>
      </c>
      <c r="X7" s="90">
        <f t="shared" si="4"/>
        <v>9.59107644424201</v>
      </c>
    </row>
    <row r="8" spans="2:24" s="31" customFormat="1" ht="27" customHeight="1">
      <c r="B8" s="70">
        <f t="shared" si="5"/>
        <v>4</v>
      </c>
      <c r="C8" s="93" t="s">
        <v>85</v>
      </c>
      <c r="D8" s="65">
        <v>40669</v>
      </c>
      <c r="E8" s="66" t="s">
        <v>0</v>
      </c>
      <c r="F8" s="67" t="s">
        <v>21</v>
      </c>
      <c r="G8" s="68">
        <v>58</v>
      </c>
      <c r="H8" s="49">
        <v>44</v>
      </c>
      <c r="I8" s="63">
        <v>6</v>
      </c>
      <c r="J8" s="72">
        <v>6520.5</v>
      </c>
      <c r="K8" s="73">
        <v>963</v>
      </c>
      <c r="L8" s="74">
        <v>8871</v>
      </c>
      <c r="M8" s="73">
        <v>1280</v>
      </c>
      <c r="N8" s="74">
        <v>7030</v>
      </c>
      <c r="O8" s="75">
        <v>1014</v>
      </c>
      <c r="P8" s="76">
        <f t="shared" si="0"/>
        <v>22421.5</v>
      </c>
      <c r="Q8" s="77">
        <f t="shared" si="1"/>
        <v>3257</v>
      </c>
      <c r="R8" s="78">
        <f t="shared" si="2"/>
        <v>74.02272727272727</v>
      </c>
      <c r="S8" s="79">
        <f t="shared" si="3"/>
        <v>6.8840957936751614</v>
      </c>
      <c r="T8" s="94">
        <v>19240</v>
      </c>
      <c r="U8" s="95">
        <f>-(T8-P8)/T8</f>
        <v>0.16535862785862787</v>
      </c>
      <c r="V8" s="88">
        <v>673989.5</v>
      </c>
      <c r="W8" s="103">
        <v>76054</v>
      </c>
      <c r="X8" s="90">
        <f t="shared" si="4"/>
        <v>8.861986220317142</v>
      </c>
    </row>
    <row r="9" spans="2:24" s="31" customFormat="1" ht="27" customHeight="1">
      <c r="B9" s="70">
        <f t="shared" si="5"/>
        <v>5</v>
      </c>
      <c r="C9" s="93" t="s">
        <v>78</v>
      </c>
      <c r="D9" s="65">
        <v>40662</v>
      </c>
      <c r="E9" s="66" t="s">
        <v>0</v>
      </c>
      <c r="F9" s="106" t="s">
        <v>1</v>
      </c>
      <c r="G9" s="68">
        <v>19</v>
      </c>
      <c r="H9" s="49">
        <v>18</v>
      </c>
      <c r="I9" s="63">
        <v>7</v>
      </c>
      <c r="J9" s="72">
        <v>3353</v>
      </c>
      <c r="K9" s="73">
        <v>463</v>
      </c>
      <c r="L9" s="74">
        <v>5302.5</v>
      </c>
      <c r="M9" s="73">
        <v>649</v>
      </c>
      <c r="N9" s="74">
        <v>3636</v>
      </c>
      <c r="O9" s="75">
        <v>462</v>
      </c>
      <c r="P9" s="76">
        <f t="shared" si="0"/>
        <v>12291.5</v>
      </c>
      <c r="Q9" s="77">
        <f t="shared" si="1"/>
        <v>1574</v>
      </c>
      <c r="R9" s="78">
        <f t="shared" si="2"/>
        <v>87.44444444444444</v>
      </c>
      <c r="S9" s="79">
        <f t="shared" si="3"/>
        <v>7.809085133418043</v>
      </c>
      <c r="T9" s="94">
        <v>8931</v>
      </c>
      <c r="U9" s="95">
        <f>-(T9-P9)/T9</f>
        <v>0.37627365356623</v>
      </c>
      <c r="V9" s="88">
        <v>257362.25</v>
      </c>
      <c r="W9" s="103">
        <v>24122</v>
      </c>
      <c r="X9" s="90">
        <f t="shared" si="4"/>
        <v>10.669192023878617</v>
      </c>
    </row>
    <row r="10" spans="2:24" s="31" customFormat="1" ht="27" customHeight="1">
      <c r="B10" s="70">
        <f t="shared" si="5"/>
        <v>6</v>
      </c>
      <c r="C10" s="93" t="s">
        <v>74</v>
      </c>
      <c r="D10" s="65">
        <v>40648</v>
      </c>
      <c r="E10" s="66" t="s">
        <v>0</v>
      </c>
      <c r="F10" s="67" t="s">
        <v>1</v>
      </c>
      <c r="G10" s="68">
        <v>72</v>
      </c>
      <c r="H10" s="49">
        <v>20</v>
      </c>
      <c r="I10" s="63">
        <v>9</v>
      </c>
      <c r="J10" s="72">
        <v>2881</v>
      </c>
      <c r="K10" s="73">
        <v>392</v>
      </c>
      <c r="L10" s="74">
        <v>5587.5</v>
      </c>
      <c r="M10" s="73">
        <v>697</v>
      </c>
      <c r="N10" s="74">
        <v>3460.5</v>
      </c>
      <c r="O10" s="75">
        <v>462</v>
      </c>
      <c r="P10" s="76">
        <f t="shared" si="0"/>
        <v>11929</v>
      </c>
      <c r="Q10" s="77">
        <f t="shared" si="1"/>
        <v>1551</v>
      </c>
      <c r="R10" s="78">
        <f t="shared" si="2"/>
        <v>77.55</v>
      </c>
      <c r="S10" s="79">
        <f t="shared" si="3"/>
        <v>7.6911669890393295</v>
      </c>
      <c r="T10" s="94">
        <v>3404</v>
      </c>
      <c r="U10" s="95">
        <f>-(T10-P10)/T10</f>
        <v>2.504406580493537</v>
      </c>
      <c r="V10" s="88">
        <v>814627</v>
      </c>
      <c r="W10" s="103">
        <v>88972</v>
      </c>
      <c r="X10" s="90">
        <f t="shared" si="4"/>
        <v>9.15599289664164</v>
      </c>
    </row>
    <row r="11" spans="2:24" s="31" customFormat="1" ht="27" customHeight="1">
      <c r="B11" s="70">
        <f t="shared" si="5"/>
        <v>7</v>
      </c>
      <c r="C11" s="93" t="s">
        <v>99</v>
      </c>
      <c r="D11" s="65">
        <v>40704</v>
      </c>
      <c r="E11" s="66" t="s">
        <v>0</v>
      </c>
      <c r="F11" s="67" t="s">
        <v>67</v>
      </c>
      <c r="G11" s="68">
        <v>5</v>
      </c>
      <c r="H11" s="49">
        <v>5</v>
      </c>
      <c r="I11" s="63">
        <v>1</v>
      </c>
      <c r="J11" s="72">
        <v>2499</v>
      </c>
      <c r="K11" s="73">
        <v>153</v>
      </c>
      <c r="L11" s="74">
        <v>6258</v>
      </c>
      <c r="M11" s="73">
        <v>383</v>
      </c>
      <c r="N11" s="74">
        <v>2946</v>
      </c>
      <c r="O11" s="75">
        <v>185</v>
      </c>
      <c r="P11" s="76">
        <f t="shared" si="0"/>
        <v>11703</v>
      </c>
      <c r="Q11" s="77">
        <f t="shared" si="1"/>
        <v>721</v>
      </c>
      <c r="R11" s="78">
        <f t="shared" si="2"/>
        <v>144.2</v>
      </c>
      <c r="S11" s="79">
        <f t="shared" si="3"/>
        <v>16.231622746185852</v>
      </c>
      <c r="T11" s="94"/>
      <c r="U11" s="95"/>
      <c r="V11" s="88">
        <v>11703</v>
      </c>
      <c r="W11" s="103">
        <v>721</v>
      </c>
      <c r="X11" s="90">
        <f t="shared" si="4"/>
        <v>16.231622746185852</v>
      </c>
    </row>
    <row r="12" spans="2:24" s="31" customFormat="1" ht="27" customHeight="1">
      <c r="B12" s="70">
        <f t="shared" si="5"/>
        <v>8</v>
      </c>
      <c r="C12" s="93" t="s">
        <v>77</v>
      </c>
      <c r="D12" s="65">
        <v>40655</v>
      </c>
      <c r="E12" s="66" t="s">
        <v>0</v>
      </c>
      <c r="F12" s="106" t="s">
        <v>21</v>
      </c>
      <c r="G12" s="68">
        <v>15</v>
      </c>
      <c r="H12" s="49">
        <v>14</v>
      </c>
      <c r="I12" s="63">
        <v>8</v>
      </c>
      <c r="J12" s="72">
        <v>2347</v>
      </c>
      <c r="K12" s="73">
        <v>267</v>
      </c>
      <c r="L12" s="74">
        <v>4478</v>
      </c>
      <c r="M12" s="73">
        <v>495</v>
      </c>
      <c r="N12" s="74">
        <v>4736</v>
      </c>
      <c r="O12" s="75">
        <v>500</v>
      </c>
      <c r="P12" s="76">
        <f t="shared" si="0"/>
        <v>11561</v>
      </c>
      <c r="Q12" s="77">
        <f t="shared" si="1"/>
        <v>1262</v>
      </c>
      <c r="R12" s="78">
        <f t="shared" si="2"/>
        <v>90.14285714285714</v>
      </c>
      <c r="S12" s="79">
        <f t="shared" si="3"/>
        <v>9.160855784469097</v>
      </c>
      <c r="T12" s="94">
        <v>8308</v>
      </c>
      <c r="U12" s="95">
        <f>-(T12-P12)/T12</f>
        <v>0.39155031295137216</v>
      </c>
      <c r="V12" s="102">
        <v>142870</v>
      </c>
      <c r="W12" s="103">
        <v>18201</v>
      </c>
      <c r="X12" s="90">
        <f t="shared" si="4"/>
        <v>7.849568705016208</v>
      </c>
    </row>
    <row r="13" spans="2:24" s="31" customFormat="1" ht="27" customHeight="1">
      <c r="B13" s="70">
        <f t="shared" si="5"/>
        <v>9</v>
      </c>
      <c r="C13" s="93" t="s">
        <v>83</v>
      </c>
      <c r="D13" s="65">
        <v>40669</v>
      </c>
      <c r="E13" s="66" t="s">
        <v>0</v>
      </c>
      <c r="F13" s="67" t="s">
        <v>84</v>
      </c>
      <c r="G13" s="68">
        <v>31</v>
      </c>
      <c r="H13" s="49">
        <v>31</v>
      </c>
      <c r="I13" s="63">
        <v>6</v>
      </c>
      <c r="J13" s="72">
        <v>3002.5</v>
      </c>
      <c r="K13" s="73">
        <v>505</v>
      </c>
      <c r="L13" s="74">
        <v>4689.5</v>
      </c>
      <c r="M13" s="73">
        <v>754</v>
      </c>
      <c r="N13" s="74">
        <v>2572</v>
      </c>
      <c r="O13" s="75">
        <v>430</v>
      </c>
      <c r="P13" s="76">
        <f t="shared" si="0"/>
        <v>10264</v>
      </c>
      <c r="Q13" s="77">
        <f t="shared" si="1"/>
        <v>1689</v>
      </c>
      <c r="R13" s="78">
        <f t="shared" si="2"/>
        <v>54.483870967741936</v>
      </c>
      <c r="S13" s="79">
        <f t="shared" si="3"/>
        <v>6.076968620485494</v>
      </c>
      <c r="T13" s="94">
        <v>13180</v>
      </c>
      <c r="U13" s="95">
        <f>-(T13-P13)/T13</f>
        <v>-0.2212443095599393</v>
      </c>
      <c r="V13" s="88">
        <v>388850.5</v>
      </c>
      <c r="W13" s="103">
        <v>46719</v>
      </c>
      <c r="X13" s="90">
        <f t="shared" si="4"/>
        <v>8.323176865943193</v>
      </c>
    </row>
    <row r="14" spans="2:24" s="31" customFormat="1" ht="27" customHeight="1">
      <c r="B14" s="70">
        <f t="shared" si="5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10</v>
      </c>
      <c r="I14" s="63">
        <v>5</v>
      </c>
      <c r="J14" s="72">
        <v>1625</v>
      </c>
      <c r="K14" s="73">
        <v>244</v>
      </c>
      <c r="L14" s="74">
        <v>3148.5</v>
      </c>
      <c r="M14" s="73">
        <v>408</v>
      </c>
      <c r="N14" s="74">
        <v>2949.5</v>
      </c>
      <c r="O14" s="75">
        <v>364</v>
      </c>
      <c r="P14" s="76">
        <f t="shared" si="0"/>
        <v>7723</v>
      </c>
      <c r="Q14" s="77">
        <f t="shared" si="1"/>
        <v>1016</v>
      </c>
      <c r="R14" s="78">
        <f t="shared" si="2"/>
        <v>101.6</v>
      </c>
      <c r="S14" s="79">
        <f t="shared" si="3"/>
        <v>7.6013779527559056</v>
      </c>
      <c r="T14" s="94">
        <v>6328.5</v>
      </c>
      <c r="U14" s="95">
        <f>-(T14-P14)/T14</f>
        <v>0.2203523741802955</v>
      </c>
      <c r="V14" s="88">
        <v>64027</v>
      </c>
      <c r="W14" s="89">
        <v>7664</v>
      </c>
      <c r="X14" s="90">
        <f t="shared" si="4"/>
        <v>8.354253653444676</v>
      </c>
    </row>
    <row r="15" spans="2:24" s="31" customFormat="1" ht="27.75" customHeight="1">
      <c r="B15" s="70">
        <f t="shared" si="5"/>
        <v>11</v>
      </c>
      <c r="C15" s="93" t="s">
        <v>70</v>
      </c>
      <c r="D15" s="65">
        <v>40641</v>
      </c>
      <c r="E15" s="66" t="s">
        <v>0</v>
      </c>
      <c r="F15" s="67" t="s">
        <v>22</v>
      </c>
      <c r="G15" s="68">
        <v>22</v>
      </c>
      <c r="H15" s="49">
        <v>5</v>
      </c>
      <c r="I15" s="63">
        <v>9</v>
      </c>
      <c r="J15" s="72">
        <v>1444.5</v>
      </c>
      <c r="K15" s="73">
        <v>157</v>
      </c>
      <c r="L15" s="74">
        <v>1838.5</v>
      </c>
      <c r="M15" s="73">
        <v>185</v>
      </c>
      <c r="N15" s="74">
        <v>1255</v>
      </c>
      <c r="O15" s="75">
        <v>127</v>
      </c>
      <c r="P15" s="76">
        <f t="shared" si="0"/>
        <v>4538</v>
      </c>
      <c r="Q15" s="77">
        <f t="shared" si="1"/>
        <v>469</v>
      </c>
      <c r="R15" s="78">
        <f t="shared" si="2"/>
        <v>93.8</v>
      </c>
      <c r="S15" s="79">
        <f t="shared" si="3"/>
        <v>9.67590618336887</v>
      </c>
      <c r="T15" s="94"/>
      <c r="U15" s="95"/>
      <c r="V15" s="88">
        <v>244929.25</v>
      </c>
      <c r="W15" s="89">
        <v>21741</v>
      </c>
      <c r="X15" s="90">
        <f t="shared" si="4"/>
        <v>11.265776643208683</v>
      </c>
    </row>
    <row r="16" spans="2:24" s="31" customFormat="1" ht="27" customHeight="1">
      <c r="B16" s="70">
        <f t="shared" si="5"/>
        <v>12</v>
      </c>
      <c r="C16" s="93" t="s">
        <v>69</v>
      </c>
      <c r="D16" s="65">
        <v>40641</v>
      </c>
      <c r="E16" s="66" t="s">
        <v>0</v>
      </c>
      <c r="F16" s="67" t="s">
        <v>1</v>
      </c>
      <c r="G16" s="68">
        <v>137</v>
      </c>
      <c r="H16" s="49">
        <v>19</v>
      </c>
      <c r="I16" s="63">
        <v>10</v>
      </c>
      <c r="J16" s="72">
        <v>2087</v>
      </c>
      <c r="K16" s="73">
        <v>457</v>
      </c>
      <c r="L16" s="74">
        <v>1094</v>
      </c>
      <c r="M16" s="73">
        <v>189</v>
      </c>
      <c r="N16" s="74">
        <v>744</v>
      </c>
      <c r="O16" s="75">
        <v>127</v>
      </c>
      <c r="P16" s="76">
        <f t="shared" si="0"/>
        <v>3925</v>
      </c>
      <c r="Q16" s="77">
        <f t="shared" si="1"/>
        <v>773</v>
      </c>
      <c r="R16" s="78">
        <f t="shared" si="2"/>
        <v>40.68421052631579</v>
      </c>
      <c r="S16" s="79">
        <f t="shared" si="3"/>
        <v>5.077619663648124</v>
      </c>
      <c r="T16" s="94">
        <v>4577.5</v>
      </c>
      <c r="U16" s="95">
        <f aca="true" t="shared" si="6" ref="U16:U23">-(T16-P16)/T16</f>
        <v>-0.14254505734571274</v>
      </c>
      <c r="V16" s="88">
        <v>3320116.99</v>
      </c>
      <c r="W16" s="103">
        <v>342054</v>
      </c>
      <c r="X16" s="90">
        <f t="shared" si="4"/>
        <v>9.70641182386407</v>
      </c>
    </row>
    <row r="17" spans="2:24" s="31" customFormat="1" ht="27" customHeight="1">
      <c r="B17" s="70">
        <f t="shared" si="5"/>
        <v>13</v>
      </c>
      <c r="C17" s="93" t="s">
        <v>95</v>
      </c>
      <c r="D17" s="65">
        <v>40690</v>
      </c>
      <c r="E17" s="66" t="s">
        <v>0</v>
      </c>
      <c r="F17" s="105" t="s">
        <v>21</v>
      </c>
      <c r="G17" s="68">
        <v>11</v>
      </c>
      <c r="H17" s="49">
        <v>10</v>
      </c>
      <c r="I17" s="63">
        <v>3</v>
      </c>
      <c r="J17" s="72">
        <v>896</v>
      </c>
      <c r="K17" s="73">
        <v>123</v>
      </c>
      <c r="L17" s="74">
        <v>1347</v>
      </c>
      <c r="M17" s="73">
        <v>181</v>
      </c>
      <c r="N17" s="74">
        <v>1430</v>
      </c>
      <c r="O17" s="75">
        <v>193</v>
      </c>
      <c r="P17" s="76">
        <f t="shared" si="0"/>
        <v>3673</v>
      </c>
      <c r="Q17" s="77">
        <f t="shared" si="1"/>
        <v>497</v>
      </c>
      <c r="R17" s="78">
        <f t="shared" si="2"/>
        <v>49.7</v>
      </c>
      <c r="S17" s="79">
        <f t="shared" si="3"/>
        <v>7.390342052313883</v>
      </c>
      <c r="T17" s="94">
        <v>5748</v>
      </c>
      <c r="U17" s="95">
        <f t="shared" si="6"/>
        <v>-0.36099512874043144</v>
      </c>
      <c r="V17" s="88">
        <v>34809</v>
      </c>
      <c r="W17" s="103">
        <v>4060</v>
      </c>
      <c r="X17" s="90">
        <f t="shared" si="4"/>
        <v>8.573645320197045</v>
      </c>
    </row>
    <row r="18" spans="2:24" s="31" customFormat="1" ht="27" customHeight="1">
      <c r="B18" s="70">
        <f t="shared" si="5"/>
        <v>14</v>
      </c>
      <c r="C18" s="93" t="s">
        <v>88</v>
      </c>
      <c r="D18" s="65">
        <v>40676</v>
      </c>
      <c r="E18" s="66" t="s">
        <v>0</v>
      </c>
      <c r="F18" s="106" t="s">
        <v>89</v>
      </c>
      <c r="G18" s="68">
        <v>10</v>
      </c>
      <c r="H18" s="49">
        <v>7</v>
      </c>
      <c r="I18" s="63">
        <v>4</v>
      </c>
      <c r="J18" s="72">
        <v>1070</v>
      </c>
      <c r="K18" s="73">
        <v>128</v>
      </c>
      <c r="L18" s="74">
        <v>1219</v>
      </c>
      <c r="M18" s="73">
        <v>203</v>
      </c>
      <c r="N18" s="74">
        <v>917</v>
      </c>
      <c r="O18" s="75">
        <v>164</v>
      </c>
      <c r="P18" s="76">
        <f t="shared" si="0"/>
        <v>3206</v>
      </c>
      <c r="Q18" s="77">
        <f t="shared" si="1"/>
        <v>495</v>
      </c>
      <c r="R18" s="78">
        <f t="shared" si="2"/>
        <v>70.71428571428571</v>
      </c>
      <c r="S18" s="79">
        <f t="shared" si="3"/>
        <v>6.476767676767677</v>
      </c>
      <c r="T18" s="94">
        <v>1653</v>
      </c>
      <c r="U18" s="95">
        <f t="shared" si="6"/>
        <v>0.9395039322444041</v>
      </c>
      <c r="V18" s="88">
        <v>36362.5</v>
      </c>
      <c r="W18" s="103">
        <v>4837</v>
      </c>
      <c r="X18" s="90">
        <f t="shared" si="4"/>
        <v>7.517572875749432</v>
      </c>
    </row>
    <row r="19" spans="2:24" s="31" customFormat="1" ht="27.75" customHeight="1">
      <c r="B19" s="70">
        <f t="shared" si="5"/>
        <v>15</v>
      </c>
      <c r="C19" s="93" t="s">
        <v>79</v>
      </c>
      <c r="D19" s="65">
        <v>40662</v>
      </c>
      <c r="E19" s="66" t="s">
        <v>0</v>
      </c>
      <c r="F19" s="67" t="s">
        <v>24</v>
      </c>
      <c r="G19" s="68">
        <v>10</v>
      </c>
      <c r="H19" s="49">
        <v>8</v>
      </c>
      <c r="I19" s="63">
        <v>7</v>
      </c>
      <c r="J19" s="72">
        <v>1034</v>
      </c>
      <c r="K19" s="73">
        <v>105</v>
      </c>
      <c r="L19" s="74">
        <v>1217</v>
      </c>
      <c r="M19" s="73">
        <v>122</v>
      </c>
      <c r="N19" s="74">
        <v>928</v>
      </c>
      <c r="O19" s="75">
        <v>98</v>
      </c>
      <c r="P19" s="76">
        <f t="shared" si="0"/>
        <v>3179</v>
      </c>
      <c r="Q19" s="77">
        <f t="shared" si="1"/>
        <v>325</v>
      </c>
      <c r="R19" s="78">
        <f t="shared" si="2"/>
        <v>40.625</v>
      </c>
      <c r="S19" s="79">
        <f t="shared" si="3"/>
        <v>9.781538461538462</v>
      </c>
      <c r="T19" s="94">
        <v>799</v>
      </c>
      <c r="U19" s="95">
        <f t="shared" si="6"/>
        <v>2.978723404255319</v>
      </c>
      <c r="V19" s="88">
        <v>30018</v>
      </c>
      <c r="W19" s="89">
        <v>3367</v>
      </c>
      <c r="X19" s="90">
        <f t="shared" si="4"/>
        <v>8.915354915354916</v>
      </c>
    </row>
    <row r="20" spans="2:24" s="31" customFormat="1" ht="27" customHeight="1">
      <c r="B20" s="70">
        <f t="shared" si="5"/>
        <v>16</v>
      </c>
      <c r="C20" s="93" t="s">
        <v>92</v>
      </c>
      <c r="D20" s="65">
        <v>40682</v>
      </c>
      <c r="E20" s="66" t="s">
        <v>0</v>
      </c>
      <c r="F20" s="67" t="s">
        <v>93</v>
      </c>
      <c r="G20" s="68">
        <v>101</v>
      </c>
      <c r="H20" s="49">
        <v>12</v>
      </c>
      <c r="I20" s="63">
        <v>4</v>
      </c>
      <c r="J20" s="72">
        <v>537</v>
      </c>
      <c r="K20" s="73">
        <v>80</v>
      </c>
      <c r="L20" s="74">
        <v>850</v>
      </c>
      <c r="M20" s="73">
        <v>125</v>
      </c>
      <c r="N20" s="74">
        <v>802</v>
      </c>
      <c r="O20" s="75">
        <v>123</v>
      </c>
      <c r="P20" s="76">
        <f t="shared" si="0"/>
        <v>2189</v>
      </c>
      <c r="Q20" s="77">
        <f t="shared" si="1"/>
        <v>328</v>
      </c>
      <c r="R20" s="78">
        <f t="shared" si="2"/>
        <v>27.333333333333332</v>
      </c>
      <c r="S20" s="79">
        <f t="shared" si="3"/>
        <v>6.673780487804878</v>
      </c>
      <c r="T20" s="94">
        <v>6099</v>
      </c>
      <c r="U20" s="95">
        <f t="shared" si="6"/>
        <v>-0.6410887030660765</v>
      </c>
      <c r="V20" s="88">
        <v>171414.5</v>
      </c>
      <c r="W20" s="89">
        <v>21432</v>
      </c>
      <c r="X20" s="90">
        <f t="shared" si="4"/>
        <v>7.998063643150429</v>
      </c>
    </row>
    <row r="21" spans="2:24" s="31" customFormat="1" ht="27" customHeight="1">
      <c r="B21" s="70">
        <f t="shared" si="5"/>
        <v>17</v>
      </c>
      <c r="C21" s="93" t="s">
        <v>97</v>
      </c>
      <c r="D21" s="65">
        <v>40697</v>
      </c>
      <c r="E21" s="66" t="s">
        <v>0</v>
      </c>
      <c r="F21" s="67" t="s">
        <v>21</v>
      </c>
      <c r="G21" s="68">
        <v>6</v>
      </c>
      <c r="H21" s="49">
        <v>5</v>
      </c>
      <c r="I21" s="63">
        <v>2</v>
      </c>
      <c r="J21" s="72">
        <v>366</v>
      </c>
      <c r="K21" s="73">
        <v>38</v>
      </c>
      <c r="L21" s="74">
        <v>877</v>
      </c>
      <c r="M21" s="73">
        <v>93</v>
      </c>
      <c r="N21" s="74">
        <v>679</v>
      </c>
      <c r="O21" s="75">
        <v>76</v>
      </c>
      <c r="P21" s="76">
        <f t="shared" si="0"/>
        <v>1922</v>
      </c>
      <c r="Q21" s="77">
        <f t="shared" si="1"/>
        <v>207</v>
      </c>
      <c r="R21" s="78">
        <f t="shared" si="2"/>
        <v>41.4</v>
      </c>
      <c r="S21" s="79">
        <f t="shared" si="3"/>
        <v>9.285024154589372</v>
      </c>
      <c r="T21" s="94">
        <v>4235</v>
      </c>
      <c r="U21" s="95">
        <f t="shared" si="6"/>
        <v>-0.5461629279811098</v>
      </c>
      <c r="V21" s="88">
        <v>9230.5</v>
      </c>
      <c r="W21" s="103">
        <v>883</v>
      </c>
      <c r="X21" s="90">
        <f t="shared" si="4"/>
        <v>10.45356738391846</v>
      </c>
    </row>
    <row r="22" spans="2:24" s="31" customFormat="1" ht="27" customHeight="1">
      <c r="B22" s="70">
        <f t="shared" si="5"/>
        <v>18</v>
      </c>
      <c r="C22" s="93" t="s">
        <v>46</v>
      </c>
      <c r="D22" s="65">
        <v>40585</v>
      </c>
      <c r="E22" s="66" t="s">
        <v>0</v>
      </c>
      <c r="F22" s="106" t="s">
        <v>47</v>
      </c>
      <c r="G22" s="68">
        <v>58</v>
      </c>
      <c r="H22" s="49">
        <v>1</v>
      </c>
      <c r="I22" s="63">
        <v>18</v>
      </c>
      <c r="J22" s="72">
        <v>598</v>
      </c>
      <c r="K22" s="73">
        <v>58</v>
      </c>
      <c r="L22" s="74">
        <v>1069</v>
      </c>
      <c r="M22" s="73">
        <v>100</v>
      </c>
      <c r="N22" s="74">
        <v>220</v>
      </c>
      <c r="O22" s="75">
        <v>25</v>
      </c>
      <c r="P22" s="76">
        <f t="shared" si="0"/>
        <v>1887</v>
      </c>
      <c r="Q22" s="77">
        <f t="shared" si="1"/>
        <v>183</v>
      </c>
      <c r="R22" s="78">
        <f t="shared" si="2"/>
        <v>183</v>
      </c>
      <c r="S22" s="79">
        <f t="shared" si="3"/>
        <v>10.311475409836065</v>
      </c>
      <c r="T22" s="94">
        <v>2138.5</v>
      </c>
      <c r="U22" s="95">
        <f t="shared" si="6"/>
        <v>-0.11760579845686228</v>
      </c>
      <c r="V22" s="88">
        <v>952223.75</v>
      </c>
      <c r="W22" s="101">
        <v>121497</v>
      </c>
      <c r="X22" s="90">
        <f t="shared" si="4"/>
        <v>7.83742602698009</v>
      </c>
    </row>
    <row r="23" spans="2:24" s="31" customFormat="1" ht="27" customHeight="1">
      <c r="B23" s="70">
        <f t="shared" si="5"/>
        <v>19</v>
      </c>
      <c r="C23" s="93" t="s">
        <v>76</v>
      </c>
      <c r="D23" s="65">
        <v>40655</v>
      </c>
      <c r="E23" s="66" t="s">
        <v>0</v>
      </c>
      <c r="F23" s="67" t="s">
        <v>51</v>
      </c>
      <c r="G23" s="68">
        <v>156</v>
      </c>
      <c r="H23" s="49">
        <v>9</v>
      </c>
      <c r="I23" s="63">
        <v>8</v>
      </c>
      <c r="J23" s="72">
        <v>632.5</v>
      </c>
      <c r="K23" s="73">
        <v>98</v>
      </c>
      <c r="L23" s="74">
        <v>499.5</v>
      </c>
      <c r="M23" s="73">
        <v>89</v>
      </c>
      <c r="N23" s="74">
        <v>350</v>
      </c>
      <c r="O23" s="75">
        <v>46</v>
      </c>
      <c r="P23" s="76">
        <f t="shared" si="0"/>
        <v>1482</v>
      </c>
      <c r="Q23" s="77">
        <f t="shared" si="1"/>
        <v>233</v>
      </c>
      <c r="R23" s="78">
        <f t="shared" si="2"/>
        <v>25.88888888888889</v>
      </c>
      <c r="S23" s="79">
        <f t="shared" si="3"/>
        <v>6.360515021459228</v>
      </c>
      <c r="T23" s="94">
        <v>3436.5</v>
      </c>
      <c r="U23" s="95">
        <f t="shared" si="6"/>
        <v>-0.5687472719336534</v>
      </c>
      <c r="V23" s="88">
        <v>835077</v>
      </c>
      <c r="W23" s="103">
        <v>101677</v>
      </c>
      <c r="X23" s="90">
        <f t="shared" si="4"/>
        <v>8.213037363415522</v>
      </c>
    </row>
    <row r="24" spans="2:24" s="31" customFormat="1" ht="27" customHeight="1">
      <c r="B24" s="70">
        <f t="shared" si="5"/>
        <v>20</v>
      </c>
      <c r="C24" s="93" t="s">
        <v>63</v>
      </c>
      <c r="D24" s="65">
        <v>40627</v>
      </c>
      <c r="E24" s="66" t="s">
        <v>0</v>
      </c>
      <c r="F24" s="67" t="s">
        <v>1</v>
      </c>
      <c r="G24" s="68">
        <v>28</v>
      </c>
      <c r="H24" s="49">
        <v>2</v>
      </c>
      <c r="I24" s="63">
        <v>12</v>
      </c>
      <c r="J24" s="72">
        <v>432</v>
      </c>
      <c r="K24" s="73">
        <v>99</v>
      </c>
      <c r="L24" s="74">
        <v>475</v>
      </c>
      <c r="M24" s="73">
        <v>108</v>
      </c>
      <c r="N24" s="74">
        <v>524</v>
      </c>
      <c r="O24" s="75">
        <v>114</v>
      </c>
      <c r="P24" s="76">
        <f t="shared" si="0"/>
        <v>1431</v>
      </c>
      <c r="Q24" s="77">
        <f t="shared" si="1"/>
        <v>321</v>
      </c>
      <c r="R24" s="78">
        <f t="shared" si="2"/>
        <v>160.5</v>
      </c>
      <c r="S24" s="79">
        <f t="shared" si="3"/>
        <v>4.457943925233645</v>
      </c>
      <c r="T24" s="94"/>
      <c r="U24" s="95"/>
      <c r="V24" s="102">
        <v>94613.5</v>
      </c>
      <c r="W24" s="103">
        <v>11553</v>
      </c>
      <c r="X24" s="90">
        <f t="shared" si="4"/>
        <v>8.189517874145244</v>
      </c>
    </row>
    <row r="25" spans="2:24" s="31" customFormat="1" ht="27" customHeight="1">
      <c r="B25" s="70">
        <f t="shared" si="5"/>
        <v>21</v>
      </c>
      <c r="C25" s="93" t="s">
        <v>94</v>
      </c>
      <c r="D25" s="65">
        <v>40683</v>
      </c>
      <c r="E25" s="66" t="s">
        <v>0</v>
      </c>
      <c r="F25" s="67" t="s">
        <v>21</v>
      </c>
      <c r="G25" s="68">
        <v>6</v>
      </c>
      <c r="H25" s="49">
        <v>2</v>
      </c>
      <c r="I25" s="63">
        <v>6</v>
      </c>
      <c r="J25" s="72">
        <v>220</v>
      </c>
      <c r="K25" s="73">
        <v>21</v>
      </c>
      <c r="L25" s="74">
        <v>760</v>
      </c>
      <c r="M25" s="73">
        <v>66</v>
      </c>
      <c r="N25" s="74">
        <v>376</v>
      </c>
      <c r="O25" s="75">
        <v>39</v>
      </c>
      <c r="P25" s="76">
        <f t="shared" si="0"/>
        <v>1356</v>
      </c>
      <c r="Q25" s="77">
        <f t="shared" si="1"/>
        <v>126</v>
      </c>
      <c r="R25" s="78">
        <f t="shared" si="2"/>
        <v>63</v>
      </c>
      <c r="S25" s="79">
        <f t="shared" si="3"/>
        <v>10.761904761904763</v>
      </c>
      <c r="T25" s="94">
        <v>2152</v>
      </c>
      <c r="U25" s="95">
        <f>-(T25-P25)/T25</f>
        <v>-0.36988847583643125</v>
      </c>
      <c r="V25" s="88">
        <v>32015.5</v>
      </c>
      <c r="W25" s="89">
        <v>3015</v>
      </c>
      <c r="X25" s="90">
        <f t="shared" si="4"/>
        <v>10.618739635157546</v>
      </c>
    </row>
    <row r="26" spans="2:24" s="31" customFormat="1" ht="27" customHeight="1">
      <c r="B26" s="70">
        <f t="shared" si="5"/>
        <v>22</v>
      </c>
      <c r="C26" s="93" t="s">
        <v>71</v>
      </c>
      <c r="D26" s="65">
        <v>40641</v>
      </c>
      <c r="E26" s="66" t="s">
        <v>0</v>
      </c>
      <c r="F26" s="106" t="s">
        <v>51</v>
      </c>
      <c r="G26" s="68">
        <v>128</v>
      </c>
      <c r="H26" s="49">
        <v>4</v>
      </c>
      <c r="I26" s="63">
        <v>10</v>
      </c>
      <c r="J26" s="72">
        <v>224</v>
      </c>
      <c r="K26" s="73">
        <v>35</v>
      </c>
      <c r="L26" s="74">
        <v>507</v>
      </c>
      <c r="M26" s="73">
        <v>69</v>
      </c>
      <c r="N26" s="74">
        <v>518</v>
      </c>
      <c r="O26" s="75">
        <v>68</v>
      </c>
      <c r="P26" s="76">
        <f t="shared" si="0"/>
        <v>1249</v>
      </c>
      <c r="Q26" s="77">
        <f t="shared" si="1"/>
        <v>172</v>
      </c>
      <c r="R26" s="78">
        <f t="shared" si="2"/>
        <v>43</v>
      </c>
      <c r="S26" s="79">
        <f t="shared" si="3"/>
        <v>7.261627906976744</v>
      </c>
      <c r="T26" s="94">
        <v>1885</v>
      </c>
      <c r="U26" s="95">
        <f>-(T26-P26)/T26</f>
        <v>-0.3374005305039788</v>
      </c>
      <c r="V26" s="102">
        <v>1836232.25</v>
      </c>
      <c r="W26" s="103">
        <v>183191</v>
      </c>
      <c r="X26" s="90">
        <f t="shared" si="4"/>
        <v>10.023594226790618</v>
      </c>
    </row>
    <row r="27" spans="2:24" s="31" customFormat="1" ht="27.75" customHeight="1">
      <c r="B27" s="70">
        <f t="shared" si="5"/>
        <v>23</v>
      </c>
      <c r="C27" s="86" t="s">
        <v>55</v>
      </c>
      <c r="D27" s="65">
        <v>40606</v>
      </c>
      <c r="E27" s="66" t="s">
        <v>0</v>
      </c>
      <c r="F27" s="67" t="s">
        <v>21</v>
      </c>
      <c r="G27" s="68">
        <v>6</v>
      </c>
      <c r="H27" s="49">
        <v>3</v>
      </c>
      <c r="I27" s="63">
        <v>12</v>
      </c>
      <c r="J27" s="72">
        <v>355</v>
      </c>
      <c r="K27" s="73">
        <v>54</v>
      </c>
      <c r="L27" s="74">
        <v>209</v>
      </c>
      <c r="M27" s="73">
        <v>30</v>
      </c>
      <c r="N27" s="74">
        <v>382</v>
      </c>
      <c r="O27" s="75">
        <v>54</v>
      </c>
      <c r="P27" s="76">
        <f t="shared" si="0"/>
        <v>946</v>
      </c>
      <c r="Q27" s="77">
        <f t="shared" si="1"/>
        <v>138</v>
      </c>
      <c r="R27" s="78">
        <f t="shared" si="2"/>
        <v>46</v>
      </c>
      <c r="S27" s="79">
        <f t="shared" si="3"/>
        <v>6.855072463768116</v>
      </c>
      <c r="T27" s="94"/>
      <c r="U27" s="95"/>
      <c r="V27" s="88">
        <v>52006.5</v>
      </c>
      <c r="W27" s="89">
        <v>5274</v>
      </c>
      <c r="X27" s="90">
        <f t="shared" si="4"/>
        <v>9.860921501706486</v>
      </c>
    </row>
    <row r="28" spans="2:24" s="31" customFormat="1" ht="27.75" customHeight="1">
      <c r="B28" s="70">
        <f t="shared" si="5"/>
        <v>24</v>
      </c>
      <c r="C28" s="93" t="s">
        <v>86</v>
      </c>
      <c r="D28" s="65">
        <v>40676</v>
      </c>
      <c r="E28" s="66" t="s">
        <v>0</v>
      </c>
      <c r="F28" s="67" t="s">
        <v>87</v>
      </c>
      <c r="G28" s="68">
        <v>3</v>
      </c>
      <c r="H28" s="49">
        <v>1</v>
      </c>
      <c r="I28" s="63">
        <v>4</v>
      </c>
      <c r="J28" s="72">
        <v>136</v>
      </c>
      <c r="K28" s="73">
        <v>15</v>
      </c>
      <c r="L28" s="74">
        <v>130</v>
      </c>
      <c r="M28" s="73">
        <v>13</v>
      </c>
      <c r="N28" s="74">
        <v>120</v>
      </c>
      <c r="O28" s="75">
        <v>12</v>
      </c>
      <c r="P28" s="76">
        <f t="shared" si="0"/>
        <v>386</v>
      </c>
      <c r="Q28" s="77">
        <f t="shared" si="1"/>
        <v>40</v>
      </c>
      <c r="R28" s="78">
        <f t="shared" si="2"/>
        <v>40</v>
      </c>
      <c r="S28" s="79">
        <f t="shared" si="3"/>
        <v>9.65</v>
      </c>
      <c r="T28" s="94">
        <v>352</v>
      </c>
      <c r="U28" s="95">
        <f>-(T28-P28)/T28</f>
        <v>0.09659090909090909</v>
      </c>
      <c r="V28" s="88">
        <v>8270.5</v>
      </c>
      <c r="W28" s="89">
        <v>590</v>
      </c>
      <c r="X28" s="90">
        <f t="shared" si="4"/>
        <v>14.017796610169492</v>
      </c>
    </row>
    <row r="29" spans="2:24" s="31" customFormat="1" ht="27" customHeight="1">
      <c r="B29" s="70">
        <f t="shared" si="5"/>
        <v>25</v>
      </c>
      <c r="C29" s="93" t="s">
        <v>72</v>
      </c>
      <c r="D29" s="65">
        <v>40648</v>
      </c>
      <c r="E29" s="66" t="s">
        <v>0</v>
      </c>
      <c r="F29" s="67" t="s">
        <v>73</v>
      </c>
      <c r="G29" s="68">
        <v>28</v>
      </c>
      <c r="H29" s="49">
        <v>3</v>
      </c>
      <c r="I29" s="63">
        <v>8</v>
      </c>
      <c r="J29" s="72">
        <v>109</v>
      </c>
      <c r="K29" s="73">
        <v>18</v>
      </c>
      <c r="L29" s="74">
        <v>111</v>
      </c>
      <c r="M29" s="73">
        <v>18</v>
      </c>
      <c r="N29" s="74">
        <v>136.5</v>
      </c>
      <c r="O29" s="75">
        <v>23</v>
      </c>
      <c r="P29" s="76">
        <f t="shared" si="0"/>
        <v>356.5</v>
      </c>
      <c r="Q29" s="77">
        <f t="shared" si="1"/>
        <v>59</v>
      </c>
      <c r="R29" s="78">
        <f t="shared" si="2"/>
        <v>19.666666666666668</v>
      </c>
      <c r="S29" s="79">
        <f t="shared" si="3"/>
        <v>6.0423728813559325</v>
      </c>
      <c r="T29" s="94"/>
      <c r="U29" s="95"/>
      <c r="V29" s="102">
        <v>140036</v>
      </c>
      <c r="W29" s="103">
        <v>15179</v>
      </c>
      <c r="X29" s="90">
        <f t="shared" si="4"/>
        <v>9.225640687792344</v>
      </c>
    </row>
    <row r="30" spans="2:24" s="31" customFormat="1" ht="27" customHeight="1">
      <c r="B30" s="70">
        <f t="shared" si="5"/>
        <v>26</v>
      </c>
      <c r="C30" s="93" t="s">
        <v>64</v>
      </c>
      <c r="D30" s="65">
        <v>40627</v>
      </c>
      <c r="E30" s="66" t="s">
        <v>0</v>
      </c>
      <c r="F30" s="67" t="s">
        <v>65</v>
      </c>
      <c r="G30" s="68">
        <v>137</v>
      </c>
      <c r="H30" s="49">
        <v>4</v>
      </c>
      <c r="I30" s="63">
        <v>12</v>
      </c>
      <c r="J30" s="72">
        <v>119.5</v>
      </c>
      <c r="K30" s="73">
        <v>18</v>
      </c>
      <c r="L30" s="74">
        <v>108</v>
      </c>
      <c r="M30" s="73">
        <v>15</v>
      </c>
      <c r="N30" s="74">
        <v>89</v>
      </c>
      <c r="O30" s="75">
        <v>13</v>
      </c>
      <c r="P30" s="76">
        <f t="shared" si="0"/>
        <v>316.5</v>
      </c>
      <c r="Q30" s="77">
        <f t="shared" si="1"/>
        <v>46</v>
      </c>
      <c r="R30" s="78">
        <f t="shared" si="2"/>
        <v>11.5</v>
      </c>
      <c r="S30" s="79">
        <f t="shared" si="3"/>
        <v>6.880434782608695</v>
      </c>
      <c r="T30" s="94">
        <v>1418</v>
      </c>
      <c r="U30" s="95">
        <f>-(T30-P30)/T30</f>
        <v>-0.7767983074753173</v>
      </c>
      <c r="V30" s="88">
        <v>4525564.25</v>
      </c>
      <c r="W30" s="89">
        <v>479251</v>
      </c>
      <c r="X30" s="90">
        <f t="shared" si="4"/>
        <v>9.442993859167743</v>
      </c>
    </row>
    <row r="31" spans="2:24" s="39" customFormat="1" ht="27.75" customHeight="1" thickBot="1">
      <c r="B31" s="104"/>
      <c r="C31" s="189" t="s">
        <v>20</v>
      </c>
      <c r="D31" s="190"/>
      <c r="E31" s="191"/>
      <c r="F31" s="192"/>
      <c r="G31" s="32"/>
      <c r="H31" s="32">
        <f>SUM(H5:H30)</f>
        <v>466</v>
      </c>
      <c r="I31" s="33"/>
      <c r="J31" s="34"/>
      <c r="K31" s="35"/>
      <c r="L31" s="34"/>
      <c r="M31" s="35"/>
      <c r="N31" s="34"/>
      <c r="O31" s="35"/>
      <c r="P31" s="34">
        <f>SUM(P5:P30)</f>
        <v>538414</v>
      </c>
      <c r="Q31" s="32">
        <f>SUM(Q5:Q30)</f>
        <v>53269</v>
      </c>
      <c r="R31" s="35">
        <f t="shared" si="2"/>
        <v>114.31115879828326</v>
      </c>
      <c r="S31" s="36">
        <f>P31/Q31</f>
        <v>10.107454617131916</v>
      </c>
      <c r="T31" s="34"/>
      <c r="U31" s="37"/>
      <c r="V31" s="34"/>
      <c r="W31" s="35"/>
      <c r="X31" s="38"/>
    </row>
    <row r="33" spans="10:14" ht="18">
      <c r="J33" s="25"/>
      <c r="L33" s="25"/>
      <c r="N33" s="25"/>
    </row>
    <row r="34" spans="9:14" ht="18">
      <c r="I34" s="25"/>
      <c r="J34" s="25"/>
      <c r="K34" s="25"/>
      <c r="N34" s="25"/>
    </row>
    <row r="35" spans="9:16" ht="18">
      <c r="I35" s="25"/>
      <c r="J35" s="18"/>
      <c r="L35" s="18"/>
      <c r="M35" s="25"/>
      <c r="N35" s="18"/>
      <c r="P35" s="18"/>
    </row>
    <row r="36" spans="9:16" ht="18">
      <c r="I36" s="25"/>
      <c r="M36" s="25"/>
      <c r="N36" s="25"/>
      <c r="P36" s="18"/>
    </row>
    <row r="37" spans="9:13" ht="18">
      <c r="I37" s="25"/>
      <c r="J37" s="25"/>
      <c r="L37" s="25"/>
      <c r="M37" s="25"/>
    </row>
    <row r="38" spans="9:12" ht="18">
      <c r="I38" s="25"/>
      <c r="J38" s="25"/>
      <c r="K38" s="25"/>
      <c r="L38" s="25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18"/>
      <c r="N39" s="23"/>
      <c r="P39" s="25"/>
      <c r="Q39" s="26"/>
      <c r="S39" s="27"/>
      <c r="T39" s="28"/>
      <c r="U39" s="18"/>
      <c r="V39" s="23"/>
      <c r="X39" s="27"/>
    </row>
    <row r="42" spans="2:24" s="24" customFormat="1" ht="18">
      <c r="B42" s="19"/>
      <c r="C42" s="20"/>
      <c r="D42" s="21"/>
      <c r="E42" s="18"/>
      <c r="F42" s="18"/>
      <c r="G42" s="22"/>
      <c r="H42" s="22"/>
      <c r="I42" s="22"/>
      <c r="J42" s="23"/>
      <c r="L42" s="23"/>
      <c r="N42" s="25"/>
      <c r="P42" s="25"/>
      <c r="Q42" s="26"/>
      <c r="S42" s="27"/>
      <c r="T42" s="28"/>
      <c r="U42" s="18"/>
      <c r="V42" s="23"/>
      <c r="X42" s="27"/>
    </row>
    <row r="43" spans="2:24" s="24" customFormat="1" ht="18">
      <c r="B43" s="19"/>
      <c r="C43" s="20"/>
      <c r="D43" s="21"/>
      <c r="E43" s="18"/>
      <c r="F43" s="18"/>
      <c r="G43" s="22"/>
      <c r="H43" s="22"/>
      <c r="J43" s="23"/>
      <c r="L43" s="23"/>
      <c r="N43" s="23"/>
      <c r="P43" s="25"/>
      <c r="Q43" s="26"/>
      <c r="S43" s="27"/>
      <c r="T43" s="28"/>
      <c r="U43" s="18"/>
      <c r="V43" s="23"/>
      <c r="X43" s="27"/>
    </row>
  </sheetData>
  <sheetProtection/>
  <mergeCells count="15">
    <mergeCell ref="H3:H4"/>
    <mergeCell ref="I3:I4"/>
    <mergeCell ref="J3:K3"/>
    <mergeCell ref="L3:M3"/>
    <mergeCell ref="N3:O3"/>
    <mergeCell ref="P3:S3"/>
    <mergeCell ref="T3:U3"/>
    <mergeCell ref="V3:X3"/>
    <mergeCell ref="C31:F31"/>
    <mergeCell ref="B2:X2"/>
    <mergeCell ref="C3:C4"/>
    <mergeCell ref="D3:D4"/>
    <mergeCell ref="E3:E4"/>
    <mergeCell ref="F3:F4"/>
    <mergeCell ref="G3:G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96</v>
      </c>
      <c r="D5" s="65">
        <v>40697</v>
      </c>
      <c r="E5" s="66" t="s">
        <v>0</v>
      </c>
      <c r="F5" s="67" t="s">
        <v>1</v>
      </c>
      <c r="G5" s="68">
        <v>111</v>
      </c>
      <c r="H5" s="49">
        <v>167</v>
      </c>
      <c r="I5" s="63">
        <v>1</v>
      </c>
      <c r="J5" s="72">
        <v>128719.5</v>
      </c>
      <c r="K5" s="73">
        <v>11527</v>
      </c>
      <c r="L5" s="74">
        <v>200187.5</v>
      </c>
      <c r="M5" s="73">
        <v>17576</v>
      </c>
      <c r="N5" s="74">
        <v>175465.5</v>
      </c>
      <c r="O5" s="75">
        <v>15521</v>
      </c>
      <c r="P5" s="76">
        <f aca="true" t="shared" si="0" ref="P5:Q7">J5+L5+N5</f>
        <v>504372.5</v>
      </c>
      <c r="Q5" s="77">
        <f t="shared" si="0"/>
        <v>44624</v>
      </c>
      <c r="R5" s="78">
        <f>Q5/H5</f>
        <v>267.20958083832335</v>
      </c>
      <c r="S5" s="79">
        <f>+P5/Q5</f>
        <v>11.302718268196486</v>
      </c>
      <c r="T5" s="94"/>
      <c r="U5" s="95"/>
      <c r="V5" s="88">
        <v>505664.5</v>
      </c>
      <c r="W5" s="89">
        <v>44748</v>
      </c>
      <c r="X5" s="90">
        <f>V5/W5</f>
        <v>11.30027040314651</v>
      </c>
    </row>
    <row r="6" spans="2:24" s="31" customFormat="1" ht="27" customHeight="1">
      <c r="B6" s="70">
        <f aca="true" t="shared" si="1" ref="B6:B25">B5+1</f>
        <v>2</v>
      </c>
      <c r="C6" s="93" t="s">
        <v>98</v>
      </c>
      <c r="D6" s="65">
        <v>40697</v>
      </c>
      <c r="E6" s="66" t="s">
        <v>0</v>
      </c>
      <c r="F6" s="67" t="s">
        <v>0</v>
      </c>
      <c r="G6" s="68">
        <v>71</v>
      </c>
      <c r="H6" s="49">
        <v>107</v>
      </c>
      <c r="I6" s="63">
        <v>1</v>
      </c>
      <c r="J6" s="72">
        <v>19887.5</v>
      </c>
      <c r="K6" s="73">
        <v>2084</v>
      </c>
      <c r="L6" s="74">
        <v>63576</v>
      </c>
      <c r="M6" s="73">
        <v>5881</v>
      </c>
      <c r="N6" s="74">
        <v>55927</v>
      </c>
      <c r="O6" s="75">
        <v>5198</v>
      </c>
      <c r="P6" s="76">
        <f t="shared" si="0"/>
        <v>139390.5</v>
      </c>
      <c r="Q6" s="77">
        <f t="shared" si="0"/>
        <v>13163</v>
      </c>
      <c r="R6" s="78">
        <f>Q6/H6</f>
        <v>123.01869158878505</v>
      </c>
      <c r="S6" s="79">
        <f>+P6/Q6</f>
        <v>10.589569247132113</v>
      </c>
      <c r="T6" s="94"/>
      <c r="U6" s="95"/>
      <c r="V6" s="88">
        <v>139390.5</v>
      </c>
      <c r="W6" s="103">
        <v>13163</v>
      </c>
      <c r="X6" s="90">
        <f>V6/W6</f>
        <v>10.589569247132113</v>
      </c>
    </row>
    <row r="7" spans="2:24" s="31" customFormat="1" ht="27" customHeight="1">
      <c r="B7" s="70">
        <f t="shared" si="1"/>
        <v>3</v>
      </c>
      <c r="C7" s="93" t="s">
        <v>85</v>
      </c>
      <c r="D7" s="65">
        <v>40669</v>
      </c>
      <c r="E7" s="66" t="s">
        <v>0</v>
      </c>
      <c r="F7" s="67" t="s">
        <v>21</v>
      </c>
      <c r="G7" s="68">
        <v>58</v>
      </c>
      <c r="H7" s="49">
        <v>38</v>
      </c>
      <c r="I7" s="63">
        <v>5</v>
      </c>
      <c r="J7" s="72">
        <v>4517</v>
      </c>
      <c r="K7" s="73">
        <v>663</v>
      </c>
      <c r="L7" s="74">
        <v>7974.5</v>
      </c>
      <c r="M7" s="73">
        <v>1164</v>
      </c>
      <c r="N7" s="74">
        <v>6748.5</v>
      </c>
      <c r="O7" s="75">
        <v>972</v>
      </c>
      <c r="P7" s="76">
        <f t="shared" si="0"/>
        <v>19240</v>
      </c>
      <c r="Q7" s="77">
        <f t="shared" si="0"/>
        <v>2799</v>
      </c>
      <c r="R7" s="78">
        <f aca="true" t="shared" si="2" ref="R7:R26">Q7/H7</f>
        <v>73.65789473684211</v>
      </c>
      <c r="S7" s="79">
        <f aca="true" t="shared" si="3" ref="S7:S25">+P7/Q7</f>
        <v>6.873883529832083</v>
      </c>
      <c r="T7" s="94">
        <v>35839</v>
      </c>
      <c r="U7" s="95">
        <f aca="true" t="shared" si="4" ref="U7:U12">-(T7-P7)/T7</f>
        <v>-0.46315466391361365</v>
      </c>
      <c r="V7" s="88">
        <v>632832</v>
      </c>
      <c r="W7" s="89">
        <v>69925</v>
      </c>
      <c r="X7" s="90">
        <f aca="true" t="shared" si="5" ref="X7:X25">V7/W7</f>
        <v>9.050153736145871</v>
      </c>
    </row>
    <row r="8" spans="2:24" s="31" customFormat="1" ht="27" customHeight="1">
      <c r="B8" s="70">
        <f t="shared" si="1"/>
        <v>4</v>
      </c>
      <c r="C8" s="93" t="s">
        <v>83</v>
      </c>
      <c r="D8" s="65">
        <v>40669</v>
      </c>
      <c r="E8" s="66" t="s">
        <v>0</v>
      </c>
      <c r="F8" s="67" t="s">
        <v>84</v>
      </c>
      <c r="G8" s="68">
        <v>31</v>
      </c>
      <c r="H8" s="49">
        <v>30</v>
      </c>
      <c r="I8" s="63">
        <v>5</v>
      </c>
      <c r="J8" s="72">
        <v>3735</v>
      </c>
      <c r="K8" s="73">
        <v>562</v>
      </c>
      <c r="L8" s="74">
        <v>4753</v>
      </c>
      <c r="M8" s="73">
        <v>682</v>
      </c>
      <c r="N8" s="74">
        <v>4692</v>
      </c>
      <c r="O8" s="75">
        <v>690</v>
      </c>
      <c r="P8" s="76">
        <f aca="true" t="shared" si="6" ref="P8:Q11">J8+L8+N8</f>
        <v>13180</v>
      </c>
      <c r="Q8" s="77">
        <f t="shared" si="6"/>
        <v>1934</v>
      </c>
      <c r="R8" s="78">
        <f>Q8/H8</f>
        <v>64.46666666666667</v>
      </c>
      <c r="S8" s="79">
        <f>+P8/Q8</f>
        <v>6.814891416752844</v>
      </c>
      <c r="T8" s="94">
        <v>22306.5</v>
      </c>
      <c r="U8" s="95">
        <f t="shared" si="4"/>
        <v>-0.4091408333893708</v>
      </c>
      <c r="V8" s="88">
        <v>366807</v>
      </c>
      <c r="W8" s="103">
        <v>43157</v>
      </c>
      <c r="X8" s="90">
        <f>V8/W8</f>
        <v>8.499362791667632</v>
      </c>
    </row>
    <row r="9" spans="2:24" s="31" customFormat="1" ht="27" customHeight="1">
      <c r="B9" s="70">
        <f t="shared" si="1"/>
        <v>5</v>
      </c>
      <c r="C9" s="93" t="s">
        <v>78</v>
      </c>
      <c r="D9" s="65">
        <v>40662</v>
      </c>
      <c r="E9" s="66" t="s">
        <v>0</v>
      </c>
      <c r="F9" s="106" t="s">
        <v>1</v>
      </c>
      <c r="G9" s="68">
        <v>19</v>
      </c>
      <c r="H9" s="49">
        <v>15</v>
      </c>
      <c r="I9" s="63">
        <v>6</v>
      </c>
      <c r="J9" s="72">
        <v>2680.5</v>
      </c>
      <c r="K9" s="73">
        <v>405</v>
      </c>
      <c r="L9" s="74">
        <v>3252</v>
      </c>
      <c r="M9" s="73">
        <v>478</v>
      </c>
      <c r="N9" s="74">
        <v>2998.5</v>
      </c>
      <c r="O9" s="75">
        <v>421</v>
      </c>
      <c r="P9" s="76">
        <f t="shared" si="6"/>
        <v>8931</v>
      </c>
      <c r="Q9" s="77">
        <f t="shared" si="6"/>
        <v>1304</v>
      </c>
      <c r="R9" s="78">
        <f>Q9/H9</f>
        <v>86.93333333333334</v>
      </c>
      <c r="S9" s="79">
        <f>+P9/Q9</f>
        <v>6.848926380368098</v>
      </c>
      <c r="T9" s="94">
        <v>8087</v>
      </c>
      <c r="U9" s="95">
        <f t="shared" si="4"/>
        <v>0.10436503029553605</v>
      </c>
      <c r="V9" s="88">
        <v>235439.25</v>
      </c>
      <c r="W9" s="103">
        <v>21055</v>
      </c>
      <c r="X9" s="90">
        <f>V9/W9</f>
        <v>11.182106388031347</v>
      </c>
    </row>
    <row r="10" spans="2:24" s="31" customFormat="1" ht="27" customHeight="1">
      <c r="B10" s="70">
        <f t="shared" si="1"/>
        <v>6</v>
      </c>
      <c r="C10" s="93" t="s">
        <v>77</v>
      </c>
      <c r="D10" s="65">
        <v>40655</v>
      </c>
      <c r="E10" s="66" t="s">
        <v>0</v>
      </c>
      <c r="F10" s="106" t="s">
        <v>21</v>
      </c>
      <c r="G10" s="68">
        <v>15</v>
      </c>
      <c r="H10" s="49">
        <v>14</v>
      </c>
      <c r="I10" s="63">
        <v>7</v>
      </c>
      <c r="J10" s="72">
        <v>1750</v>
      </c>
      <c r="K10" s="73">
        <v>266</v>
      </c>
      <c r="L10" s="74">
        <v>3189.5</v>
      </c>
      <c r="M10" s="73">
        <v>453</v>
      </c>
      <c r="N10" s="74">
        <v>3368.5</v>
      </c>
      <c r="O10" s="75">
        <v>481</v>
      </c>
      <c r="P10" s="76">
        <f t="shared" si="6"/>
        <v>8308</v>
      </c>
      <c r="Q10" s="77">
        <f t="shared" si="6"/>
        <v>1200</v>
      </c>
      <c r="R10" s="78">
        <f>Q10/H10</f>
        <v>85.71428571428571</v>
      </c>
      <c r="S10" s="79">
        <f>+P10/Q10</f>
        <v>6.923333333333333</v>
      </c>
      <c r="T10" s="94">
        <v>4317</v>
      </c>
      <c r="U10" s="95">
        <f t="shared" si="4"/>
        <v>0.9244845957841094</v>
      </c>
      <c r="V10" s="102">
        <v>122443.5</v>
      </c>
      <c r="W10" s="103">
        <v>15529</v>
      </c>
      <c r="X10" s="90">
        <f>V10/W10</f>
        <v>7.884828385601133</v>
      </c>
    </row>
    <row r="11" spans="2:24" s="31" customFormat="1" ht="27" customHeight="1">
      <c r="B11" s="70">
        <f t="shared" si="1"/>
        <v>7</v>
      </c>
      <c r="C11" s="93" t="s">
        <v>90</v>
      </c>
      <c r="D11" s="65">
        <v>40676</v>
      </c>
      <c r="E11" s="66" t="s">
        <v>0</v>
      </c>
      <c r="F11" s="106" t="s">
        <v>91</v>
      </c>
      <c r="G11" s="68">
        <v>10</v>
      </c>
      <c r="H11" s="49">
        <v>10</v>
      </c>
      <c r="I11" s="63">
        <v>4</v>
      </c>
      <c r="J11" s="72">
        <v>1407</v>
      </c>
      <c r="K11" s="73">
        <v>190</v>
      </c>
      <c r="L11" s="74">
        <v>2438.5</v>
      </c>
      <c r="M11" s="73">
        <v>318</v>
      </c>
      <c r="N11" s="74">
        <v>2483</v>
      </c>
      <c r="O11" s="75">
        <v>328</v>
      </c>
      <c r="P11" s="76">
        <f t="shared" si="6"/>
        <v>6328.5</v>
      </c>
      <c r="Q11" s="77">
        <f t="shared" si="6"/>
        <v>836</v>
      </c>
      <c r="R11" s="78">
        <f>Q11/H11</f>
        <v>83.6</v>
      </c>
      <c r="S11" s="79">
        <f>+P11/Q11</f>
        <v>7.569976076555024</v>
      </c>
      <c r="T11" s="94">
        <v>6339.5</v>
      </c>
      <c r="U11" s="95">
        <f t="shared" si="4"/>
        <v>-0.0017351526145595079</v>
      </c>
      <c r="V11" s="88">
        <v>50398.5</v>
      </c>
      <c r="W11" s="103">
        <v>5741</v>
      </c>
      <c r="X11" s="90">
        <f>V11/W11</f>
        <v>8.778697091099112</v>
      </c>
    </row>
    <row r="12" spans="2:24" s="31" customFormat="1" ht="27" customHeight="1">
      <c r="B12" s="70">
        <f t="shared" si="1"/>
        <v>8</v>
      </c>
      <c r="C12" s="93" t="s">
        <v>92</v>
      </c>
      <c r="D12" s="65">
        <v>40682</v>
      </c>
      <c r="E12" s="66" t="s">
        <v>0</v>
      </c>
      <c r="F12" s="67" t="s">
        <v>93</v>
      </c>
      <c r="G12" s="68">
        <v>101</v>
      </c>
      <c r="H12" s="49">
        <v>42</v>
      </c>
      <c r="I12" s="63">
        <v>3</v>
      </c>
      <c r="J12" s="72">
        <v>1630</v>
      </c>
      <c r="K12" s="73">
        <v>258</v>
      </c>
      <c r="L12" s="74">
        <v>2039</v>
      </c>
      <c r="M12" s="73">
        <v>291</v>
      </c>
      <c r="N12" s="74">
        <v>2430</v>
      </c>
      <c r="O12" s="75">
        <v>343</v>
      </c>
      <c r="P12" s="76">
        <f aca="true" t="shared" si="7" ref="P12:P25">J12+L12+N12</f>
        <v>6099</v>
      </c>
      <c r="Q12" s="77">
        <f aca="true" t="shared" si="8" ref="Q12:Q25">K12+M12+O12</f>
        <v>892</v>
      </c>
      <c r="R12" s="78">
        <f t="shared" si="2"/>
        <v>21.238095238095237</v>
      </c>
      <c r="S12" s="79">
        <f t="shared" si="3"/>
        <v>6.8374439461883405</v>
      </c>
      <c r="T12" s="94">
        <v>25907</v>
      </c>
      <c r="U12" s="95">
        <f t="shared" si="4"/>
        <v>-0.764581001273787</v>
      </c>
      <c r="V12" s="88">
        <v>162713</v>
      </c>
      <c r="W12" s="89">
        <v>20024</v>
      </c>
      <c r="X12" s="90">
        <f t="shared" si="5"/>
        <v>8.125898921294446</v>
      </c>
    </row>
    <row r="13" spans="2:24" s="31" customFormat="1" ht="27" customHeight="1">
      <c r="B13" s="70">
        <f t="shared" si="1"/>
        <v>9</v>
      </c>
      <c r="C13" s="93" t="s">
        <v>95</v>
      </c>
      <c r="D13" s="65">
        <v>40690</v>
      </c>
      <c r="E13" s="66" t="s">
        <v>0</v>
      </c>
      <c r="F13" s="105" t="s">
        <v>21</v>
      </c>
      <c r="G13" s="68">
        <v>11</v>
      </c>
      <c r="H13" s="49">
        <v>10</v>
      </c>
      <c r="I13" s="63">
        <v>2</v>
      </c>
      <c r="J13" s="72">
        <v>1419</v>
      </c>
      <c r="K13" s="73">
        <v>195</v>
      </c>
      <c r="L13" s="74">
        <v>2097</v>
      </c>
      <c r="M13" s="73">
        <v>253</v>
      </c>
      <c r="N13" s="74">
        <v>2232</v>
      </c>
      <c r="O13" s="75">
        <v>272</v>
      </c>
      <c r="P13" s="76">
        <f t="shared" si="7"/>
        <v>5748</v>
      </c>
      <c r="Q13" s="77">
        <f t="shared" si="8"/>
        <v>720</v>
      </c>
      <c r="R13" s="78">
        <f>Q13/H13</f>
        <v>72</v>
      </c>
      <c r="S13" s="79">
        <f>+P13/Q13</f>
        <v>7.983333333333333</v>
      </c>
      <c r="T13" s="94">
        <v>12536.5</v>
      </c>
      <c r="U13" s="95"/>
      <c r="V13" s="88">
        <v>26883</v>
      </c>
      <c r="W13" s="103">
        <v>2949</v>
      </c>
      <c r="X13" s="90">
        <f>V13/W13</f>
        <v>9.115971515768058</v>
      </c>
    </row>
    <row r="14" spans="2:24" s="31" customFormat="1" ht="27" customHeight="1">
      <c r="B14" s="70">
        <f t="shared" si="1"/>
        <v>10</v>
      </c>
      <c r="C14" s="93" t="s">
        <v>69</v>
      </c>
      <c r="D14" s="65">
        <v>40641</v>
      </c>
      <c r="E14" s="66" t="s">
        <v>0</v>
      </c>
      <c r="F14" s="67" t="s">
        <v>1</v>
      </c>
      <c r="G14" s="68">
        <v>137</v>
      </c>
      <c r="H14" s="49">
        <v>25</v>
      </c>
      <c r="I14" s="63">
        <v>9</v>
      </c>
      <c r="J14" s="72">
        <v>2442.5</v>
      </c>
      <c r="K14" s="73">
        <v>600</v>
      </c>
      <c r="L14" s="74">
        <v>1205</v>
      </c>
      <c r="M14" s="73">
        <v>206</v>
      </c>
      <c r="N14" s="74">
        <v>930</v>
      </c>
      <c r="O14" s="75">
        <v>163</v>
      </c>
      <c r="P14" s="76">
        <f t="shared" si="7"/>
        <v>4577.5</v>
      </c>
      <c r="Q14" s="77">
        <f t="shared" si="8"/>
        <v>969</v>
      </c>
      <c r="R14" s="78">
        <f t="shared" si="2"/>
        <v>38.76</v>
      </c>
      <c r="S14" s="79">
        <f t="shared" si="3"/>
        <v>4.723942208462332</v>
      </c>
      <c r="T14" s="94">
        <v>18797</v>
      </c>
      <c r="U14" s="95">
        <f>-(T14-P14)/T14</f>
        <v>-0.756477097409161</v>
      </c>
      <c r="V14" s="88">
        <v>3309795.99</v>
      </c>
      <c r="W14" s="103">
        <v>339884</v>
      </c>
      <c r="X14" s="90">
        <f t="shared" si="5"/>
        <v>9.73801647032517</v>
      </c>
    </row>
    <row r="15" spans="2:24" s="31" customFormat="1" ht="27" customHeight="1">
      <c r="B15" s="70">
        <f t="shared" si="1"/>
        <v>11</v>
      </c>
      <c r="C15" s="93" t="s">
        <v>97</v>
      </c>
      <c r="D15" s="65">
        <v>40697</v>
      </c>
      <c r="E15" s="66" t="s">
        <v>0</v>
      </c>
      <c r="F15" s="67" t="s">
        <v>21</v>
      </c>
      <c r="G15" s="68">
        <v>6</v>
      </c>
      <c r="H15" s="49">
        <v>6</v>
      </c>
      <c r="I15" s="63">
        <v>1</v>
      </c>
      <c r="J15" s="72">
        <v>1165</v>
      </c>
      <c r="K15" s="73">
        <v>99</v>
      </c>
      <c r="L15" s="74">
        <v>1394</v>
      </c>
      <c r="M15" s="73">
        <v>110</v>
      </c>
      <c r="N15" s="74">
        <v>1676</v>
      </c>
      <c r="O15" s="75">
        <v>144</v>
      </c>
      <c r="P15" s="76">
        <f t="shared" si="7"/>
        <v>4235</v>
      </c>
      <c r="Q15" s="77">
        <f t="shared" si="8"/>
        <v>353</v>
      </c>
      <c r="R15" s="78">
        <f>Q15/H15</f>
        <v>58.833333333333336</v>
      </c>
      <c r="S15" s="79">
        <f>+P15/Q15</f>
        <v>11.997167138810198</v>
      </c>
      <c r="T15" s="94"/>
      <c r="U15" s="95"/>
      <c r="V15" s="88">
        <v>4235</v>
      </c>
      <c r="W15" s="103">
        <v>353</v>
      </c>
      <c r="X15" s="90">
        <f>V15/W15</f>
        <v>11.997167138810198</v>
      </c>
    </row>
    <row r="16" spans="2:24" s="31" customFormat="1" ht="27" customHeight="1">
      <c r="B16" s="70">
        <f t="shared" si="1"/>
        <v>12</v>
      </c>
      <c r="C16" s="93" t="s">
        <v>76</v>
      </c>
      <c r="D16" s="65">
        <v>40655</v>
      </c>
      <c r="E16" s="66" t="s">
        <v>0</v>
      </c>
      <c r="F16" s="67" t="s">
        <v>51</v>
      </c>
      <c r="G16" s="68">
        <v>156</v>
      </c>
      <c r="H16" s="49">
        <v>12</v>
      </c>
      <c r="I16" s="63">
        <v>7</v>
      </c>
      <c r="J16" s="72">
        <v>1554</v>
      </c>
      <c r="K16" s="73">
        <v>222</v>
      </c>
      <c r="L16" s="74">
        <v>1120.5</v>
      </c>
      <c r="M16" s="73">
        <v>189</v>
      </c>
      <c r="N16" s="74">
        <v>762</v>
      </c>
      <c r="O16" s="75">
        <v>127</v>
      </c>
      <c r="P16" s="76">
        <f t="shared" si="7"/>
        <v>3436.5</v>
      </c>
      <c r="Q16" s="77">
        <f t="shared" si="8"/>
        <v>538</v>
      </c>
      <c r="R16" s="78">
        <f>Q16/H16</f>
        <v>44.833333333333336</v>
      </c>
      <c r="S16" s="79">
        <f>+P16/Q16</f>
        <v>6.387546468401487</v>
      </c>
      <c r="T16" s="94">
        <v>1725</v>
      </c>
      <c r="U16" s="95">
        <f>-(T16-P16)/T16</f>
        <v>0.9921739130434782</v>
      </c>
      <c r="V16" s="88">
        <v>828973.5</v>
      </c>
      <c r="W16" s="89">
        <v>100610</v>
      </c>
      <c r="X16" s="90">
        <f>V16/W16</f>
        <v>8.239474207335254</v>
      </c>
    </row>
    <row r="17" spans="2:24" s="31" customFormat="1" ht="27" customHeight="1">
      <c r="B17" s="70">
        <f t="shared" si="1"/>
        <v>13</v>
      </c>
      <c r="C17" s="93" t="s">
        <v>74</v>
      </c>
      <c r="D17" s="65">
        <v>40648</v>
      </c>
      <c r="E17" s="66" t="s">
        <v>0</v>
      </c>
      <c r="F17" s="67" t="s">
        <v>1</v>
      </c>
      <c r="G17" s="68">
        <v>72</v>
      </c>
      <c r="H17" s="49">
        <v>11</v>
      </c>
      <c r="I17" s="63">
        <v>8</v>
      </c>
      <c r="J17" s="72">
        <v>939</v>
      </c>
      <c r="K17" s="73">
        <v>148</v>
      </c>
      <c r="L17" s="74">
        <v>1341</v>
      </c>
      <c r="M17" s="73">
        <v>185</v>
      </c>
      <c r="N17" s="74">
        <v>1124</v>
      </c>
      <c r="O17" s="75">
        <v>161</v>
      </c>
      <c r="P17" s="76">
        <f t="shared" si="7"/>
        <v>3404</v>
      </c>
      <c r="Q17" s="77">
        <f t="shared" si="8"/>
        <v>494</v>
      </c>
      <c r="R17" s="78">
        <f t="shared" si="2"/>
        <v>44.90909090909091</v>
      </c>
      <c r="S17" s="79">
        <f t="shared" si="3"/>
        <v>6.890688259109312</v>
      </c>
      <c r="T17" s="94">
        <v>10967</v>
      </c>
      <c r="U17" s="95">
        <f aca="true" t="shared" si="9" ref="U17:U23">-(T17-P17)/T17</f>
        <v>-0.6896142974377678</v>
      </c>
      <c r="V17" s="88">
        <v>798590</v>
      </c>
      <c r="W17" s="103">
        <v>86760</v>
      </c>
      <c r="X17" s="90">
        <f t="shared" si="5"/>
        <v>9.204587367450438</v>
      </c>
    </row>
    <row r="18" spans="2:24" s="31" customFormat="1" ht="27" customHeight="1">
      <c r="B18" s="70">
        <f t="shared" si="1"/>
        <v>14</v>
      </c>
      <c r="C18" s="93" t="s">
        <v>82</v>
      </c>
      <c r="D18" s="65">
        <v>40662</v>
      </c>
      <c r="E18" s="66" t="s">
        <v>0</v>
      </c>
      <c r="F18" s="67" t="s">
        <v>21</v>
      </c>
      <c r="G18" s="68">
        <v>8</v>
      </c>
      <c r="H18" s="49">
        <v>5</v>
      </c>
      <c r="I18" s="63">
        <v>5</v>
      </c>
      <c r="J18" s="72">
        <v>659.5</v>
      </c>
      <c r="K18" s="73">
        <v>41</v>
      </c>
      <c r="L18" s="74">
        <v>966.5</v>
      </c>
      <c r="M18" s="73">
        <v>65</v>
      </c>
      <c r="N18" s="74">
        <v>697</v>
      </c>
      <c r="O18" s="75">
        <v>45</v>
      </c>
      <c r="P18" s="76">
        <f t="shared" si="7"/>
        <v>2323</v>
      </c>
      <c r="Q18" s="77">
        <f t="shared" si="8"/>
        <v>151</v>
      </c>
      <c r="R18" s="78">
        <f>Q18/H18</f>
        <v>30.2</v>
      </c>
      <c r="S18" s="79">
        <f>+P18/Q18</f>
        <v>15.3841059602649</v>
      </c>
      <c r="T18" s="94"/>
      <c r="U18" s="95"/>
      <c r="V18" s="88">
        <v>136413.75</v>
      </c>
      <c r="W18" s="101">
        <v>9161</v>
      </c>
      <c r="X18" s="90">
        <f>V18/W18</f>
        <v>14.890705163191791</v>
      </c>
    </row>
    <row r="19" spans="2:24" s="31" customFormat="1" ht="27" customHeight="1">
      <c r="B19" s="70">
        <f t="shared" si="1"/>
        <v>15</v>
      </c>
      <c r="C19" s="93" t="s">
        <v>94</v>
      </c>
      <c r="D19" s="65">
        <v>40683</v>
      </c>
      <c r="E19" s="66" t="s">
        <v>0</v>
      </c>
      <c r="F19" s="67" t="s">
        <v>21</v>
      </c>
      <c r="G19" s="68">
        <v>6</v>
      </c>
      <c r="H19" s="49">
        <v>2</v>
      </c>
      <c r="I19" s="63">
        <v>3</v>
      </c>
      <c r="J19" s="72">
        <v>240</v>
      </c>
      <c r="K19" s="73">
        <v>51</v>
      </c>
      <c r="L19" s="74">
        <v>912</v>
      </c>
      <c r="M19" s="73">
        <v>214</v>
      </c>
      <c r="N19" s="74">
        <v>1000</v>
      </c>
      <c r="O19" s="75">
        <v>225</v>
      </c>
      <c r="P19" s="76">
        <f t="shared" si="7"/>
        <v>2152</v>
      </c>
      <c r="Q19" s="77">
        <f t="shared" si="8"/>
        <v>490</v>
      </c>
      <c r="R19" s="78">
        <f t="shared" si="2"/>
        <v>245</v>
      </c>
      <c r="S19" s="79">
        <f t="shared" si="3"/>
        <v>4.391836734693878</v>
      </c>
      <c r="T19" s="94">
        <v>6892</v>
      </c>
      <c r="U19" s="95">
        <f t="shared" si="9"/>
        <v>-0.6877539175856066</v>
      </c>
      <c r="V19" s="88"/>
      <c r="W19" s="103"/>
      <c r="X19" s="90" t="e">
        <f t="shared" si="5"/>
        <v>#DIV/0!</v>
      </c>
    </row>
    <row r="20" spans="2:24" s="31" customFormat="1" ht="27" customHeight="1">
      <c r="B20" s="70">
        <f t="shared" si="1"/>
        <v>16</v>
      </c>
      <c r="C20" s="93" t="s">
        <v>46</v>
      </c>
      <c r="D20" s="65">
        <v>40585</v>
      </c>
      <c r="E20" s="66" t="s">
        <v>0</v>
      </c>
      <c r="F20" s="106" t="s">
        <v>47</v>
      </c>
      <c r="G20" s="68">
        <v>58</v>
      </c>
      <c r="H20" s="49">
        <v>2</v>
      </c>
      <c r="I20" s="63">
        <v>17</v>
      </c>
      <c r="J20" s="72">
        <v>878</v>
      </c>
      <c r="K20" s="73">
        <v>85</v>
      </c>
      <c r="L20" s="74">
        <v>693</v>
      </c>
      <c r="M20" s="73">
        <v>72</v>
      </c>
      <c r="N20" s="74">
        <v>567.5</v>
      </c>
      <c r="O20" s="75">
        <v>57</v>
      </c>
      <c r="P20" s="76">
        <f t="shared" si="7"/>
        <v>2138.5</v>
      </c>
      <c r="Q20" s="77">
        <f t="shared" si="8"/>
        <v>214</v>
      </c>
      <c r="R20" s="78">
        <f t="shared" si="2"/>
        <v>107</v>
      </c>
      <c r="S20" s="79">
        <f t="shared" si="3"/>
        <v>9.992990654205608</v>
      </c>
      <c r="T20" s="94">
        <v>4413.5</v>
      </c>
      <c r="U20" s="95">
        <f t="shared" si="9"/>
        <v>-0.5154639175257731</v>
      </c>
      <c r="V20" s="102">
        <v>948651.25</v>
      </c>
      <c r="W20" s="103">
        <v>121108</v>
      </c>
      <c r="X20" s="90">
        <f t="shared" si="5"/>
        <v>7.833101446642666</v>
      </c>
    </row>
    <row r="21" spans="2:24" s="31" customFormat="1" ht="27" customHeight="1">
      <c r="B21" s="70">
        <f t="shared" si="1"/>
        <v>17</v>
      </c>
      <c r="C21" s="93" t="s">
        <v>71</v>
      </c>
      <c r="D21" s="65">
        <v>40641</v>
      </c>
      <c r="E21" s="66" t="s">
        <v>0</v>
      </c>
      <c r="F21" s="106" t="s">
        <v>51</v>
      </c>
      <c r="G21" s="68">
        <v>128</v>
      </c>
      <c r="H21" s="49">
        <v>4</v>
      </c>
      <c r="I21" s="63">
        <v>9</v>
      </c>
      <c r="J21" s="72">
        <v>326</v>
      </c>
      <c r="K21" s="73">
        <v>79</v>
      </c>
      <c r="L21" s="74">
        <v>788</v>
      </c>
      <c r="M21" s="73">
        <v>166</v>
      </c>
      <c r="N21" s="74">
        <v>771</v>
      </c>
      <c r="O21" s="75">
        <v>162</v>
      </c>
      <c r="P21" s="76">
        <f t="shared" si="7"/>
        <v>1885</v>
      </c>
      <c r="Q21" s="77">
        <f t="shared" si="8"/>
        <v>407</v>
      </c>
      <c r="R21" s="78">
        <f>Q21/H21</f>
        <v>101.75</v>
      </c>
      <c r="S21" s="79">
        <f>+P21/Q21</f>
        <v>4.631449631449631</v>
      </c>
      <c r="T21" s="94">
        <v>993</v>
      </c>
      <c r="U21" s="95">
        <f>-(T21-P21)/T21</f>
        <v>0.8982880161127895</v>
      </c>
      <c r="V21" s="88">
        <v>1833186.25</v>
      </c>
      <c r="W21" s="89">
        <v>182641</v>
      </c>
      <c r="X21" s="90">
        <f>V21/W21</f>
        <v>10.037101472287164</v>
      </c>
    </row>
    <row r="22" spans="2:24" s="31" customFormat="1" ht="27" customHeight="1">
      <c r="B22" s="70">
        <f t="shared" si="1"/>
        <v>18</v>
      </c>
      <c r="C22" s="93" t="s">
        <v>88</v>
      </c>
      <c r="D22" s="65">
        <v>40676</v>
      </c>
      <c r="E22" s="66" t="s">
        <v>0</v>
      </c>
      <c r="F22" s="106" t="s">
        <v>89</v>
      </c>
      <c r="G22" s="68">
        <v>10</v>
      </c>
      <c r="H22" s="49">
        <v>6</v>
      </c>
      <c r="I22" s="63">
        <v>3</v>
      </c>
      <c r="J22" s="72">
        <v>661</v>
      </c>
      <c r="K22" s="73">
        <v>109</v>
      </c>
      <c r="L22" s="74">
        <v>468</v>
      </c>
      <c r="M22" s="73">
        <v>58</v>
      </c>
      <c r="N22" s="74">
        <v>524</v>
      </c>
      <c r="O22" s="75">
        <v>64</v>
      </c>
      <c r="P22" s="76">
        <f t="shared" si="7"/>
        <v>1653</v>
      </c>
      <c r="Q22" s="77">
        <f t="shared" si="8"/>
        <v>231</v>
      </c>
      <c r="R22" s="78">
        <f>Q22/H22</f>
        <v>38.5</v>
      </c>
      <c r="S22" s="79">
        <f>+P22/Q22</f>
        <v>7.1558441558441555</v>
      </c>
      <c r="T22" s="94">
        <v>2485.5</v>
      </c>
      <c r="U22" s="95">
        <f>-(T22-P22)/T22</f>
        <v>-0.3349426674713337</v>
      </c>
      <c r="V22" s="102">
        <v>30660.5</v>
      </c>
      <c r="W22" s="103">
        <v>3927</v>
      </c>
      <c r="X22" s="90">
        <f>V22/W22</f>
        <v>7.807613954672778</v>
      </c>
    </row>
    <row r="23" spans="2:24" s="31" customFormat="1" ht="27" customHeight="1">
      <c r="B23" s="70">
        <f t="shared" si="1"/>
        <v>19</v>
      </c>
      <c r="C23" s="93" t="s">
        <v>64</v>
      </c>
      <c r="D23" s="65">
        <v>40627</v>
      </c>
      <c r="E23" s="66" t="s">
        <v>0</v>
      </c>
      <c r="F23" s="67" t="s">
        <v>65</v>
      </c>
      <c r="G23" s="68">
        <v>137</v>
      </c>
      <c r="H23" s="49">
        <v>6</v>
      </c>
      <c r="I23" s="63">
        <v>11</v>
      </c>
      <c r="J23" s="72">
        <v>333</v>
      </c>
      <c r="K23" s="73">
        <v>41</v>
      </c>
      <c r="L23" s="74">
        <v>470</v>
      </c>
      <c r="M23" s="73">
        <v>60</v>
      </c>
      <c r="N23" s="74">
        <v>615</v>
      </c>
      <c r="O23" s="75">
        <v>80</v>
      </c>
      <c r="P23" s="76">
        <f t="shared" si="7"/>
        <v>1418</v>
      </c>
      <c r="Q23" s="77">
        <f t="shared" si="8"/>
        <v>181</v>
      </c>
      <c r="R23" s="78">
        <f t="shared" si="2"/>
        <v>30.166666666666668</v>
      </c>
      <c r="S23" s="79">
        <f t="shared" si="3"/>
        <v>7.834254143646409</v>
      </c>
      <c r="T23" s="94">
        <v>3080.5</v>
      </c>
      <c r="U23" s="95">
        <f t="shared" si="9"/>
        <v>-0.5396851160525888</v>
      </c>
      <c r="V23" s="102">
        <v>4524450.25</v>
      </c>
      <c r="W23" s="103">
        <v>479034</v>
      </c>
      <c r="X23" s="90">
        <f t="shared" si="5"/>
        <v>9.444945974607231</v>
      </c>
    </row>
    <row r="24" spans="2:24" s="31" customFormat="1" ht="27" customHeight="1">
      <c r="B24" s="70">
        <f t="shared" si="1"/>
        <v>20</v>
      </c>
      <c r="C24" s="93" t="s">
        <v>79</v>
      </c>
      <c r="D24" s="65">
        <v>40662</v>
      </c>
      <c r="E24" s="66" t="s">
        <v>0</v>
      </c>
      <c r="F24" s="67" t="s">
        <v>24</v>
      </c>
      <c r="G24" s="68">
        <v>10</v>
      </c>
      <c r="H24" s="49">
        <v>3</v>
      </c>
      <c r="I24" s="63">
        <v>6</v>
      </c>
      <c r="J24" s="72">
        <v>205</v>
      </c>
      <c r="K24" s="73">
        <v>38</v>
      </c>
      <c r="L24" s="74">
        <v>390</v>
      </c>
      <c r="M24" s="73">
        <v>61</v>
      </c>
      <c r="N24" s="74">
        <v>204</v>
      </c>
      <c r="O24" s="75">
        <v>30</v>
      </c>
      <c r="P24" s="76">
        <f t="shared" si="7"/>
        <v>799</v>
      </c>
      <c r="Q24" s="77">
        <f t="shared" si="8"/>
        <v>129</v>
      </c>
      <c r="R24" s="78">
        <f t="shared" si="2"/>
        <v>43</v>
      </c>
      <c r="S24" s="79">
        <f t="shared" si="3"/>
        <v>6.1937984496124034</v>
      </c>
      <c r="T24" s="94">
        <v>1710</v>
      </c>
      <c r="U24" s="95"/>
      <c r="V24" s="88">
        <v>26240</v>
      </c>
      <c r="W24" s="89">
        <v>2940</v>
      </c>
      <c r="X24" s="90">
        <f t="shared" si="5"/>
        <v>8.92517006802721</v>
      </c>
    </row>
    <row r="25" spans="2:24" s="31" customFormat="1" ht="27" customHeight="1">
      <c r="B25" s="70">
        <f t="shared" si="1"/>
        <v>21</v>
      </c>
      <c r="C25" s="93" t="s">
        <v>86</v>
      </c>
      <c r="D25" s="65">
        <v>40676</v>
      </c>
      <c r="E25" s="66" t="s">
        <v>0</v>
      </c>
      <c r="F25" s="67" t="s">
        <v>87</v>
      </c>
      <c r="G25" s="68">
        <v>3</v>
      </c>
      <c r="H25" s="49">
        <v>1</v>
      </c>
      <c r="I25" s="63">
        <v>3</v>
      </c>
      <c r="J25" s="72">
        <v>56</v>
      </c>
      <c r="K25" s="73">
        <v>6</v>
      </c>
      <c r="L25" s="74">
        <v>108</v>
      </c>
      <c r="M25" s="73">
        <v>11</v>
      </c>
      <c r="N25" s="74">
        <v>188</v>
      </c>
      <c r="O25" s="75">
        <v>20</v>
      </c>
      <c r="P25" s="76">
        <f t="shared" si="7"/>
        <v>352</v>
      </c>
      <c r="Q25" s="77">
        <f t="shared" si="8"/>
        <v>37</v>
      </c>
      <c r="R25" s="78">
        <f t="shared" si="2"/>
        <v>37</v>
      </c>
      <c r="S25" s="79">
        <f t="shared" si="3"/>
        <v>9.513513513513514</v>
      </c>
      <c r="T25" s="94"/>
      <c r="U25" s="95"/>
      <c r="V25" s="88">
        <v>7608.5</v>
      </c>
      <c r="W25" s="89">
        <v>522</v>
      </c>
      <c r="X25" s="90">
        <f t="shared" si="5"/>
        <v>14.57567049808429</v>
      </c>
    </row>
    <row r="26" spans="2:24" s="39" customFormat="1" ht="27.75" customHeight="1" thickBot="1">
      <c r="B26" s="104"/>
      <c r="C26" s="189" t="s">
        <v>20</v>
      </c>
      <c r="D26" s="190"/>
      <c r="E26" s="191"/>
      <c r="F26" s="192"/>
      <c r="G26" s="32"/>
      <c r="H26" s="32">
        <f>SUM(H5:H25)</f>
        <v>516</v>
      </c>
      <c r="I26" s="33"/>
      <c r="J26" s="34"/>
      <c r="K26" s="35"/>
      <c r="L26" s="34"/>
      <c r="M26" s="35"/>
      <c r="N26" s="34"/>
      <c r="O26" s="35"/>
      <c r="P26" s="34">
        <f>SUM(P5:P25)</f>
        <v>739971</v>
      </c>
      <c r="Q26" s="32">
        <f>SUM(Q5:Q25)</f>
        <v>71666</v>
      </c>
      <c r="R26" s="35">
        <f t="shared" si="2"/>
        <v>138.8875968992248</v>
      </c>
      <c r="S26" s="36">
        <f>P26/Q26</f>
        <v>10.325272793235285</v>
      </c>
      <c r="T26" s="34"/>
      <c r="U26" s="37"/>
      <c r="V26" s="34"/>
      <c r="W26" s="35"/>
      <c r="X26" s="38"/>
    </row>
    <row r="28" spans="10:14" ht="18">
      <c r="J28" s="25"/>
      <c r="L28" s="25"/>
      <c r="N28" s="25"/>
    </row>
    <row r="29" spans="9:14" ht="18">
      <c r="I29" s="25"/>
      <c r="J29" s="25"/>
      <c r="K29" s="25"/>
      <c r="N29" s="25"/>
    </row>
    <row r="30" spans="9:16" ht="18">
      <c r="I30" s="25"/>
      <c r="J30" s="18"/>
      <c r="L30" s="18"/>
      <c r="M30" s="25"/>
      <c r="N30" s="18"/>
      <c r="P30" s="18"/>
    </row>
    <row r="31" spans="9:16" ht="18">
      <c r="I31" s="25"/>
      <c r="M31" s="25"/>
      <c r="N31" s="25"/>
      <c r="P31" s="18"/>
    </row>
    <row r="32" spans="9:13" ht="18">
      <c r="I32" s="25"/>
      <c r="J32" s="25"/>
      <c r="L32" s="25"/>
      <c r="M32" s="25"/>
    </row>
    <row r="33" spans="9:12" ht="18">
      <c r="I33" s="25"/>
      <c r="J33" s="25"/>
      <c r="K33" s="25"/>
      <c r="L33" s="25"/>
    </row>
    <row r="34" spans="2:24" s="24" customFormat="1" ht="18">
      <c r="B34" s="19"/>
      <c r="C34" s="20"/>
      <c r="D34" s="21"/>
      <c r="E34" s="18"/>
      <c r="F34" s="18"/>
      <c r="G34" s="22"/>
      <c r="H34" s="22"/>
      <c r="I34" s="22"/>
      <c r="J34" s="23"/>
      <c r="L34" s="18"/>
      <c r="N34" s="23"/>
      <c r="P34" s="25"/>
      <c r="Q34" s="26"/>
      <c r="S34" s="27"/>
      <c r="T34" s="28"/>
      <c r="U34" s="18"/>
      <c r="V34" s="23"/>
      <c r="X34" s="27"/>
    </row>
    <row r="37" spans="2:24" s="24" customFormat="1" ht="18">
      <c r="B37" s="19"/>
      <c r="C37" s="20"/>
      <c r="D37" s="21"/>
      <c r="E37" s="18"/>
      <c r="F37" s="18"/>
      <c r="G37" s="22"/>
      <c r="H37" s="22"/>
      <c r="I37" s="22"/>
      <c r="J37" s="23"/>
      <c r="L37" s="23"/>
      <c r="N37" s="25"/>
      <c r="P37" s="25"/>
      <c r="Q37" s="26"/>
      <c r="S37" s="27"/>
      <c r="T37" s="28"/>
      <c r="U37" s="18"/>
      <c r="V37" s="23"/>
      <c r="X37" s="27"/>
    </row>
    <row r="38" spans="2:24" s="24" customFormat="1" ht="18">
      <c r="B38" s="19"/>
      <c r="C38" s="20"/>
      <c r="D38" s="21"/>
      <c r="E38" s="18"/>
      <c r="F38" s="18"/>
      <c r="G38" s="22"/>
      <c r="H38" s="22"/>
      <c r="J38" s="23"/>
      <c r="L38" s="23"/>
      <c r="N38" s="23"/>
      <c r="P38" s="25"/>
      <c r="Q38" s="26"/>
      <c r="S38" s="27"/>
      <c r="T38" s="28"/>
      <c r="U38" s="18"/>
      <c r="V38" s="23"/>
      <c r="X38" s="27"/>
    </row>
  </sheetData>
  <sheetProtection/>
  <mergeCells count="15">
    <mergeCell ref="T3:U3"/>
    <mergeCell ref="V3:X3"/>
    <mergeCell ref="C26:F2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6">B4+1</f>
        <v>1</v>
      </c>
      <c r="C5" s="93" t="s">
        <v>85</v>
      </c>
      <c r="D5" s="65">
        <v>40669</v>
      </c>
      <c r="E5" s="66" t="s">
        <v>0</v>
      </c>
      <c r="F5" s="67" t="s">
        <v>21</v>
      </c>
      <c r="G5" s="68">
        <v>58</v>
      </c>
      <c r="H5" s="49">
        <v>58</v>
      </c>
      <c r="I5" s="63">
        <v>4</v>
      </c>
      <c r="J5" s="72">
        <v>6116.5</v>
      </c>
      <c r="K5" s="73">
        <v>823</v>
      </c>
      <c r="L5" s="74">
        <v>14790</v>
      </c>
      <c r="M5" s="73">
        <v>1928</v>
      </c>
      <c r="N5" s="74">
        <v>14932.5</v>
      </c>
      <c r="O5" s="75">
        <v>1957</v>
      </c>
      <c r="P5" s="76">
        <f aca="true" t="shared" si="1" ref="P5:P26">J5+L5+N5</f>
        <v>35839</v>
      </c>
      <c r="Q5" s="77">
        <f aca="true" t="shared" si="2" ref="Q5:Q26">K5+M5+O5</f>
        <v>4708</v>
      </c>
      <c r="R5" s="78">
        <f aca="true" t="shared" si="3" ref="R5:R27">Q5/H5</f>
        <v>81.17241379310344</v>
      </c>
      <c r="S5" s="79">
        <f aca="true" t="shared" si="4" ref="S5:S26">+P5/Q5</f>
        <v>7.612361937128292</v>
      </c>
      <c r="T5" s="94">
        <v>40059</v>
      </c>
      <c r="U5" s="95">
        <f>-(T5-P5)/T5</f>
        <v>-0.10534461669038168</v>
      </c>
      <c r="V5" s="88">
        <v>587908.5</v>
      </c>
      <c r="W5" s="89">
        <v>63387</v>
      </c>
      <c r="X5" s="90">
        <f aca="true" t="shared" si="5" ref="X5:X26">V5/W5</f>
        <v>9.27490652657485</v>
      </c>
    </row>
    <row r="6" spans="2:24" s="31" customFormat="1" ht="27.75" customHeight="1">
      <c r="B6" s="70">
        <f t="shared" si="0"/>
        <v>2</v>
      </c>
      <c r="C6" s="93" t="s">
        <v>92</v>
      </c>
      <c r="D6" s="65">
        <v>40682</v>
      </c>
      <c r="E6" s="66" t="s">
        <v>0</v>
      </c>
      <c r="F6" s="67" t="s">
        <v>93</v>
      </c>
      <c r="G6" s="68">
        <v>101</v>
      </c>
      <c r="H6" s="49">
        <v>94</v>
      </c>
      <c r="I6" s="63">
        <v>2</v>
      </c>
      <c r="J6" s="72">
        <v>4955</v>
      </c>
      <c r="K6" s="73">
        <v>669</v>
      </c>
      <c r="L6" s="74">
        <v>9884</v>
      </c>
      <c r="M6" s="73">
        <v>1206</v>
      </c>
      <c r="N6" s="74">
        <v>11068</v>
      </c>
      <c r="O6" s="75">
        <v>1386</v>
      </c>
      <c r="P6" s="76">
        <f t="shared" si="1"/>
        <v>25907</v>
      </c>
      <c r="Q6" s="77">
        <f t="shared" si="2"/>
        <v>3261</v>
      </c>
      <c r="R6" s="78">
        <f t="shared" si="3"/>
        <v>34.691489361702125</v>
      </c>
      <c r="S6" s="79">
        <f t="shared" si="4"/>
        <v>7.944495553511193</v>
      </c>
      <c r="T6" s="94">
        <v>53183.5</v>
      </c>
      <c r="U6" s="95">
        <f>-(T6-P6)/T6</f>
        <v>-0.5128752338601258</v>
      </c>
      <c r="V6" s="88">
        <v>138704.5</v>
      </c>
      <c r="W6" s="89">
        <v>16557</v>
      </c>
      <c r="X6" s="90">
        <f t="shared" si="5"/>
        <v>8.377393247569003</v>
      </c>
    </row>
    <row r="7" spans="2:24" s="31" customFormat="1" ht="27.75" customHeight="1">
      <c r="B7" s="70">
        <f t="shared" si="0"/>
        <v>3</v>
      </c>
      <c r="C7" s="93" t="s">
        <v>83</v>
      </c>
      <c r="D7" s="65">
        <v>40669</v>
      </c>
      <c r="E7" s="66" t="s">
        <v>0</v>
      </c>
      <c r="F7" s="67" t="s">
        <v>84</v>
      </c>
      <c r="G7" s="68">
        <v>31</v>
      </c>
      <c r="H7" s="49">
        <v>32</v>
      </c>
      <c r="I7" s="63">
        <v>4</v>
      </c>
      <c r="J7" s="72">
        <v>4356</v>
      </c>
      <c r="K7" s="73">
        <v>586</v>
      </c>
      <c r="L7" s="74">
        <v>8801</v>
      </c>
      <c r="M7" s="73">
        <v>1145</v>
      </c>
      <c r="N7" s="74">
        <v>9149.5</v>
      </c>
      <c r="O7" s="75">
        <v>1152</v>
      </c>
      <c r="P7" s="76">
        <f t="shared" si="1"/>
        <v>22306.5</v>
      </c>
      <c r="Q7" s="77">
        <f t="shared" si="2"/>
        <v>2883</v>
      </c>
      <c r="R7" s="78">
        <f t="shared" si="3"/>
        <v>90.09375</v>
      </c>
      <c r="S7" s="79">
        <f t="shared" si="4"/>
        <v>7.737252861602498</v>
      </c>
      <c r="T7" s="94">
        <v>20256.5</v>
      </c>
      <c r="U7" s="95">
        <f>-(T7-P7)/T7</f>
        <v>0.10120208328190951</v>
      </c>
      <c r="V7" s="88">
        <v>336323</v>
      </c>
      <c r="W7" s="103">
        <v>38754</v>
      </c>
      <c r="X7" s="90">
        <f t="shared" si="5"/>
        <v>8.678407390204882</v>
      </c>
    </row>
    <row r="8" spans="2:24" s="31" customFormat="1" ht="27.75" customHeight="1">
      <c r="B8" s="70">
        <f t="shared" si="0"/>
        <v>4</v>
      </c>
      <c r="C8" s="93" t="s">
        <v>69</v>
      </c>
      <c r="D8" s="65">
        <v>40641</v>
      </c>
      <c r="E8" s="66" t="s">
        <v>0</v>
      </c>
      <c r="F8" s="67" t="s">
        <v>1</v>
      </c>
      <c r="G8" s="68">
        <v>137</v>
      </c>
      <c r="H8" s="49">
        <v>47</v>
      </c>
      <c r="I8" s="63">
        <v>8</v>
      </c>
      <c r="J8" s="72">
        <v>4125.5</v>
      </c>
      <c r="K8" s="73">
        <v>761</v>
      </c>
      <c r="L8" s="74">
        <v>6402</v>
      </c>
      <c r="M8" s="73">
        <v>686</v>
      </c>
      <c r="N8" s="74">
        <v>8269.5</v>
      </c>
      <c r="O8" s="75">
        <v>867</v>
      </c>
      <c r="P8" s="76">
        <f t="shared" si="1"/>
        <v>18797</v>
      </c>
      <c r="Q8" s="77">
        <f t="shared" si="2"/>
        <v>2314</v>
      </c>
      <c r="R8" s="78">
        <f t="shared" si="3"/>
        <v>49.234042553191486</v>
      </c>
      <c r="S8" s="79">
        <f t="shared" si="4"/>
        <v>8.123163353500432</v>
      </c>
      <c r="T8" s="94">
        <v>10401.5</v>
      </c>
      <c r="U8" s="95">
        <f>-(T8-P8)/T8</f>
        <v>0.8071432004999279</v>
      </c>
      <c r="V8" s="88">
        <v>3290655.99</v>
      </c>
      <c r="W8" s="103">
        <v>335893</v>
      </c>
      <c r="X8" s="90">
        <f t="shared" si="5"/>
        <v>9.796738812657603</v>
      </c>
    </row>
    <row r="9" spans="2:24" s="31" customFormat="1" ht="27.75" customHeight="1">
      <c r="B9" s="70">
        <f t="shared" si="0"/>
        <v>5</v>
      </c>
      <c r="C9" s="93" t="s">
        <v>95</v>
      </c>
      <c r="D9" s="65">
        <v>40690</v>
      </c>
      <c r="E9" s="66" t="s">
        <v>0</v>
      </c>
      <c r="F9" s="105" t="s">
        <v>21</v>
      </c>
      <c r="G9" s="68">
        <v>11</v>
      </c>
      <c r="H9" s="49">
        <v>11</v>
      </c>
      <c r="I9" s="63">
        <v>1</v>
      </c>
      <c r="J9" s="72">
        <v>2455.5</v>
      </c>
      <c r="K9" s="73">
        <v>229</v>
      </c>
      <c r="L9" s="74">
        <v>4805</v>
      </c>
      <c r="M9" s="73">
        <v>460</v>
      </c>
      <c r="N9" s="74">
        <v>5276</v>
      </c>
      <c r="O9" s="75">
        <v>535</v>
      </c>
      <c r="P9" s="76">
        <f t="shared" si="1"/>
        <v>12536.5</v>
      </c>
      <c r="Q9" s="77">
        <f t="shared" si="2"/>
        <v>1224</v>
      </c>
      <c r="R9" s="78">
        <f t="shared" si="3"/>
        <v>111.27272727272727</v>
      </c>
      <c r="S9" s="79">
        <f t="shared" si="4"/>
        <v>10.242238562091503</v>
      </c>
      <c r="T9" s="94"/>
      <c r="U9" s="95"/>
      <c r="V9" s="88">
        <v>12536.5</v>
      </c>
      <c r="W9" s="103">
        <v>1224</v>
      </c>
      <c r="X9" s="90">
        <f t="shared" si="5"/>
        <v>10.242238562091503</v>
      </c>
    </row>
    <row r="10" spans="2:24" s="31" customFormat="1" ht="27.75" customHeight="1">
      <c r="B10" s="70">
        <f t="shared" si="0"/>
        <v>6</v>
      </c>
      <c r="C10" s="93" t="s">
        <v>74</v>
      </c>
      <c r="D10" s="65">
        <v>40648</v>
      </c>
      <c r="E10" s="66" t="s">
        <v>0</v>
      </c>
      <c r="F10" s="67" t="s">
        <v>1</v>
      </c>
      <c r="G10" s="68">
        <v>72</v>
      </c>
      <c r="H10" s="49">
        <v>24</v>
      </c>
      <c r="I10" s="63">
        <v>7</v>
      </c>
      <c r="J10" s="72">
        <v>2248</v>
      </c>
      <c r="K10" s="73">
        <v>354</v>
      </c>
      <c r="L10" s="74">
        <v>4578.5</v>
      </c>
      <c r="M10" s="73">
        <v>693</v>
      </c>
      <c r="N10" s="74">
        <v>4140.5</v>
      </c>
      <c r="O10" s="75">
        <v>577</v>
      </c>
      <c r="P10" s="76">
        <f t="shared" si="1"/>
        <v>10967</v>
      </c>
      <c r="Q10" s="77">
        <f t="shared" si="2"/>
        <v>1624</v>
      </c>
      <c r="R10" s="78">
        <f t="shared" si="3"/>
        <v>67.66666666666667</v>
      </c>
      <c r="S10" s="79">
        <f t="shared" si="4"/>
        <v>6.75307881773399</v>
      </c>
      <c r="T10" s="94">
        <v>9684</v>
      </c>
      <c r="U10" s="95">
        <f aca="true" t="shared" si="6" ref="U10:U19">-(T10-P10)/T10</f>
        <v>0.132486575795126</v>
      </c>
      <c r="V10" s="88">
        <v>787285</v>
      </c>
      <c r="W10" s="103">
        <v>84909</v>
      </c>
      <c r="X10" s="90">
        <f t="shared" si="5"/>
        <v>9.272103075056826</v>
      </c>
    </row>
    <row r="11" spans="2:24" s="31" customFormat="1" ht="27.75" customHeight="1">
      <c r="B11" s="70">
        <f t="shared" si="0"/>
        <v>7</v>
      </c>
      <c r="C11" s="93" t="s">
        <v>78</v>
      </c>
      <c r="D11" s="65">
        <v>40662</v>
      </c>
      <c r="E11" s="66" t="s">
        <v>0</v>
      </c>
      <c r="F11" s="106" t="s">
        <v>1</v>
      </c>
      <c r="G11" s="68">
        <v>19</v>
      </c>
      <c r="H11" s="49">
        <v>11</v>
      </c>
      <c r="I11" s="63">
        <v>5</v>
      </c>
      <c r="J11" s="72">
        <v>1224.5</v>
      </c>
      <c r="K11" s="73">
        <v>157</v>
      </c>
      <c r="L11" s="74">
        <v>3607</v>
      </c>
      <c r="M11" s="73">
        <v>443</v>
      </c>
      <c r="N11" s="74">
        <v>3255.5</v>
      </c>
      <c r="O11" s="75">
        <v>395</v>
      </c>
      <c r="P11" s="76">
        <f t="shared" si="1"/>
        <v>8087</v>
      </c>
      <c r="Q11" s="77">
        <f t="shared" si="2"/>
        <v>995</v>
      </c>
      <c r="R11" s="78">
        <f t="shared" si="3"/>
        <v>90.45454545454545</v>
      </c>
      <c r="S11" s="79">
        <f t="shared" si="4"/>
        <v>8.127638190954773</v>
      </c>
      <c r="T11" s="94">
        <v>5562</v>
      </c>
      <c r="U11" s="95">
        <f t="shared" si="6"/>
        <v>0.4539733908665948</v>
      </c>
      <c r="V11" s="88">
        <v>221144.5</v>
      </c>
      <c r="W11" s="103">
        <v>18981</v>
      </c>
      <c r="X11" s="90">
        <f t="shared" si="5"/>
        <v>11.650835045571888</v>
      </c>
    </row>
    <row r="12" spans="2:24" s="31" customFormat="1" ht="27.75" customHeight="1">
      <c r="B12" s="70">
        <f t="shared" si="0"/>
        <v>8</v>
      </c>
      <c r="C12" s="93" t="s">
        <v>94</v>
      </c>
      <c r="D12" s="65">
        <v>40683</v>
      </c>
      <c r="E12" s="66" t="s">
        <v>0</v>
      </c>
      <c r="F12" s="67" t="s">
        <v>21</v>
      </c>
      <c r="G12" s="68">
        <v>6</v>
      </c>
      <c r="H12" s="49">
        <v>6</v>
      </c>
      <c r="I12" s="63">
        <v>2</v>
      </c>
      <c r="J12" s="72">
        <v>1694.5</v>
      </c>
      <c r="K12" s="73">
        <v>132</v>
      </c>
      <c r="L12" s="74">
        <v>2742</v>
      </c>
      <c r="M12" s="73">
        <v>209</v>
      </c>
      <c r="N12" s="74">
        <v>2455.5</v>
      </c>
      <c r="O12" s="75">
        <v>189</v>
      </c>
      <c r="P12" s="76">
        <f t="shared" si="1"/>
        <v>6892</v>
      </c>
      <c r="Q12" s="77">
        <f t="shared" si="2"/>
        <v>530</v>
      </c>
      <c r="R12" s="78">
        <f t="shared" si="3"/>
        <v>88.33333333333333</v>
      </c>
      <c r="S12" s="79">
        <f t="shared" si="4"/>
        <v>13.00377358490566</v>
      </c>
      <c r="T12" s="94">
        <v>10781</v>
      </c>
      <c r="U12" s="95">
        <f t="shared" si="6"/>
        <v>-0.360727205268528</v>
      </c>
      <c r="V12" s="88">
        <v>23797.5</v>
      </c>
      <c r="W12" s="103">
        <v>1771</v>
      </c>
      <c r="X12" s="90">
        <f t="shared" si="5"/>
        <v>13.437323546019199</v>
      </c>
    </row>
    <row r="13" spans="2:24" s="31" customFormat="1" ht="27.75" customHeight="1">
      <c r="B13" s="70">
        <f t="shared" si="0"/>
        <v>9</v>
      </c>
      <c r="C13" s="93" t="s">
        <v>90</v>
      </c>
      <c r="D13" s="65">
        <v>40676</v>
      </c>
      <c r="E13" s="66" t="s">
        <v>0</v>
      </c>
      <c r="F13" s="106" t="s">
        <v>91</v>
      </c>
      <c r="G13" s="68">
        <v>10</v>
      </c>
      <c r="H13" s="49">
        <v>9</v>
      </c>
      <c r="I13" s="63">
        <v>3</v>
      </c>
      <c r="J13" s="72">
        <v>1356.5</v>
      </c>
      <c r="K13" s="73">
        <v>153</v>
      </c>
      <c r="L13" s="74">
        <v>2196</v>
      </c>
      <c r="M13" s="73">
        <v>228</v>
      </c>
      <c r="N13" s="74">
        <v>2787</v>
      </c>
      <c r="O13" s="75">
        <v>287</v>
      </c>
      <c r="P13" s="76">
        <f t="shared" si="1"/>
        <v>6339.5</v>
      </c>
      <c r="Q13" s="77">
        <f t="shared" si="2"/>
        <v>668</v>
      </c>
      <c r="R13" s="78">
        <f t="shared" si="3"/>
        <v>74.22222222222223</v>
      </c>
      <c r="S13" s="79">
        <f t="shared" si="4"/>
        <v>9.490269461077844</v>
      </c>
      <c r="T13" s="94">
        <v>4880.5</v>
      </c>
      <c r="U13" s="95">
        <f t="shared" si="6"/>
        <v>0.2989447802479254</v>
      </c>
      <c r="V13" s="88">
        <v>40445</v>
      </c>
      <c r="W13" s="103">
        <v>4458</v>
      </c>
      <c r="X13" s="90">
        <f t="shared" si="5"/>
        <v>9.072454015253477</v>
      </c>
    </row>
    <row r="14" spans="2:24" s="31" customFormat="1" ht="27.75" customHeight="1">
      <c r="B14" s="70">
        <f t="shared" si="0"/>
        <v>10</v>
      </c>
      <c r="C14" s="93" t="s">
        <v>46</v>
      </c>
      <c r="D14" s="65">
        <v>40585</v>
      </c>
      <c r="E14" s="66" t="s">
        <v>0</v>
      </c>
      <c r="F14" s="106" t="s">
        <v>47</v>
      </c>
      <c r="G14" s="68">
        <v>58</v>
      </c>
      <c r="H14" s="49">
        <v>4</v>
      </c>
      <c r="I14" s="63">
        <v>16</v>
      </c>
      <c r="J14" s="72">
        <v>833.5</v>
      </c>
      <c r="K14" s="73">
        <v>84</v>
      </c>
      <c r="L14" s="74">
        <v>1926</v>
      </c>
      <c r="M14" s="73">
        <v>198</v>
      </c>
      <c r="N14" s="74">
        <v>1654</v>
      </c>
      <c r="O14" s="75">
        <v>165</v>
      </c>
      <c r="P14" s="76">
        <f t="shared" si="1"/>
        <v>4413.5</v>
      </c>
      <c r="Q14" s="77">
        <f t="shared" si="2"/>
        <v>447</v>
      </c>
      <c r="R14" s="78">
        <f t="shared" si="3"/>
        <v>111.75</v>
      </c>
      <c r="S14" s="79">
        <f t="shared" si="4"/>
        <v>9.873601789709172</v>
      </c>
      <c r="T14" s="94">
        <v>6201.5</v>
      </c>
      <c r="U14" s="95">
        <f t="shared" si="6"/>
        <v>-0.28831734257840846</v>
      </c>
      <c r="V14" s="102">
        <v>942860.25</v>
      </c>
      <c r="W14" s="103">
        <v>120418</v>
      </c>
      <c r="X14" s="90">
        <f t="shared" si="5"/>
        <v>7.829894617083824</v>
      </c>
    </row>
    <row r="15" spans="2:24" s="31" customFormat="1" ht="27.75" customHeight="1">
      <c r="B15" s="70">
        <f t="shared" si="0"/>
        <v>11</v>
      </c>
      <c r="C15" s="93" t="s">
        <v>77</v>
      </c>
      <c r="D15" s="65">
        <v>40655</v>
      </c>
      <c r="E15" s="66" t="s">
        <v>0</v>
      </c>
      <c r="F15" s="106" t="s">
        <v>21</v>
      </c>
      <c r="G15" s="68">
        <v>15</v>
      </c>
      <c r="H15" s="49">
        <v>14</v>
      </c>
      <c r="I15" s="63">
        <v>6</v>
      </c>
      <c r="J15" s="72">
        <v>1121</v>
      </c>
      <c r="K15" s="73">
        <v>183</v>
      </c>
      <c r="L15" s="74">
        <v>1839</v>
      </c>
      <c r="M15" s="73">
        <v>294</v>
      </c>
      <c r="N15" s="74">
        <v>1357</v>
      </c>
      <c r="O15" s="75">
        <v>218</v>
      </c>
      <c r="P15" s="76">
        <f t="shared" si="1"/>
        <v>4317</v>
      </c>
      <c r="Q15" s="77">
        <f t="shared" si="2"/>
        <v>695</v>
      </c>
      <c r="R15" s="78">
        <f t="shared" si="3"/>
        <v>49.642857142857146</v>
      </c>
      <c r="S15" s="79">
        <f t="shared" si="4"/>
        <v>6.211510791366907</v>
      </c>
      <c r="T15" s="94">
        <v>3604</v>
      </c>
      <c r="U15" s="95">
        <f t="shared" si="6"/>
        <v>0.19783573806881244</v>
      </c>
      <c r="V15" s="102">
        <v>110566.5</v>
      </c>
      <c r="W15" s="103">
        <v>13698</v>
      </c>
      <c r="X15" s="90">
        <f t="shared" si="5"/>
        <v>8.071725799386773</v>
      </c>
    </row>
    <row r="16" spans="2:24" s="31" customFormat="1" ht="27.75" customHeight="1">
      <c r="B16" s="70">
        <f t="shared" si="0"/>
        <v>12</v>
      </c>
      <c r="C16" s="93" t="s">
        <v>64</v>
      </c>
      <c r="D16" s="65">
        <v>40627</v>
      </c>
      <c r="E16" s="66" t="s">
        <v>0</v>
      </c>
      <c r="F16" s="67" t="s">
        <v>65</v>
      </c>
      <c r="G16" s="68">
        <v>137</v>
      </c>
      <c r="H16" s="49">
        <v>9</v>
      </c>
      <c r="I16" s="63">
        <v>10</v>
      </c>
      <c r="J16" s="72">
        <v>411</v>
      </c>
      <c r="K16" s="73">
        <v>57</v>
      </c>
      <c r="L16" s="74">
        <v>1524.5</v>
      </c>
      <c r="M16" s="73">
        <v>197</v>
      </c>
      <c r="N16" s="74">
        <v>1145</v>
      </c>
      <c r="O16" s="75">
        <v>158</v>
      </c>
      <c r="P16" s="76">
        <f t="shared" si="1"/>
        <v>3080.5</v>
      </c>
      <c r="Q16" s="77">
        <f t="shared" si="2"/>
        <v>412</v>
      </c>
      <c r="R16" s="78">
        <f t="shared" si="3"/>
        <v>45.77777777777778</v>
      </c>
      <c r="S16" s="79">
        <f t="shared" si="4"/>
        <v>7.476941747572815</v>
      </c>
      <c r="T16" s="94">
        <v>6042.5</v>
      </c>
      <c r="U16" s="95">
        <f t="shared" si="6"/>
        <v>-0.49019445593711214</v>
      </c>
      <c r="V16" s="102">
        <v>4521441.25</v>
      </c>
      <c r="W16" s="103">
        <v>478628</v>
      </c>
      <c r="X16" s="90">
        <f t="shared" si="5"/>
        <v>9.446671005457265</v>
      </c>
    </row>
    <row r="17" spans="2:24" s="31" customFormat="1" ht="27.75" customHeight="1">
      <c r="B17" s="70">
        <f t="shared" si="0"/>
        <v>13</v>
      </c>
      <c r="C17" s="93" t="s">
        <v>88</v>
      </c>
      <c r="D17" s="65">
        <v>40676</v>
      </c>
      <c r="E17" s="66" t="s">
        <v>0</v>
      </c>
      <c r="F17" s="106" t="s">
        <v>89</v>
      </c>
      <c r="G17" s="68">
        <v>10</v>
      </c>
      <c r="H17" s="49">
        <v>4</v>
      </c>
      <c r="I17" s="63">
        <v>3</v>
      </c>
      <c r="J17" s="72">
        <v>257.5</v>
      </c>
      <c r="K17" s="73">
        <v>52</v>
      </c>
      <c r="L17" s="74">
        <v>1646</v>
      </c>
      <c r="M17" s="73">
        <v>327</v>
      </c>
      <c r="N17" s="74">
        <v>582</v>
      </c>
      <c r="O17" s="75">
        <v>111</v>
      </c>
      <c r="P17" s="76">
        <f t="shared" si="1"/>
        <v>2485.5</v>
      </c>
      <c r="Q17" s="77">
        <f t="shared" si="2"/>
        <v>490</v>
      </c>
      <c r="R17" s="78">
        <f t="shared" si="3"/>
        <v>122.5</v>
      </c>
      <c r="S17" s="79">
        <f t="shared" si="4"/>
        <v>5.072448979591837</v>
      </c>
      <c r="T17" s="94">
        <v>4025.5</v>
      </c>
      <c r="U17" s="95">
        <f t="shared" si="6"/>
        <v>-0.38256117252515215</v>
      </c>
      <c r="V17" s="102">
        <v>27551.5</v>
      </c>
      <c r="W17" s="103">
        <v>3414</v>
      </c>
      <c r="X17" s="90">
        <f t="shared" si="5"/>
        <v>8.070152314001172</v>
      </c>
    </row>
    <row r="18" spans="2:24" s="31" customFormat="1" ht="27.75" customHeight="1">
      <c r="B18" s="70">
        <f t="shared" si="0"/>
        <v>14</v>
      </c>
      <c r="C18" s="93" t="s">
        <v>59</v>
      </c>
      <c r="D18" s="65">
        <v>40613</v>
      </c>
      <c r="E18" s="66" t="s">
        <v>0</v>
      </c>
      <c r="F18" s="67" t="s">
        <v>60</v>
      </c>
      <c r="G18" s="68">
        <v>25</v>
      </c>
      <c r="H18" s="49">
        <v>6</v>
      </c>
      <c r="I18" s="63">
        <v>12</v>
      </c>
      <c r="J18" s="72">
        <v>515</v>
      </c>
      <c r="K18" s="73">
        <v>88</v>
      </c>
      <c r="L18" s="74">
        <v>757</v>
      </c>
      <c r="M18" s="73">
        <v>113</v>
      </c>
      <c r="N18" s="74">
        <v>562</v>
      </c>
      <c r="O18" s="75">
        <v>94</v>
      </c>
      <c r="P18" s="76">
        <f t="shared" si="1"/>
        <v>1834</v>
      </c>
      <c r="Q18" s="77">
        <f t="shared" si="2"/>
        <v>295</v>
      </c>
      <c r="R18" s="78">
        <f t="shared" si="3"/>
        <v>49.166666666666664</v>
      </c>
      <c r="S18" s="79">
        <f t="shared" si="4"/>
        <v>6.216949152542373</v>
      </c>
      <c r="T18" s="94">
        <v>1251</v>
      </c>
      <c r="U18" s="95">
        <f t="shared" si="6"/>
        <v>0.4660271782573941</v>
      </c>
      <c r="V18" s="88">
        <v>288360</v>
      </c>
      <c r="W18" s="101">
        <v>41541</v>
      </c>
      <c r="X18" s="90">
        <f t="shared" si="5"/>
        <v>6.941575792590453</v>
      </c>
    </row>
    <row r="19" spans="2:24" s="31" customFormat="1" ht="27.75" customHeight="1">
      <c r="B19" s="70">
        <f t="shared" si="0"/>
        <v>15</v>
      </c>
      <c r="C19" s="93" t="s">
        <v>76</v>
      </c>
      <c r="D19" s="65">
        <v>40655</v>
      </c>
      <c r="E19" s="66" t="s">
        <v>0</v>
      </c>
      <c r="F19" s="67" t="s">
        <v>51</v>
      </c>
      <c r="G19" s="68">
        <v>156</v>
      </c>
      <c r="H19" s="49">
        <v>12</v>
      </c>
      <c r="I19" s="63">
        <v>6</v>
      </c>
      <c r="J19" s="72">
        <v>374.5</v>
      </c>
      <c r="K19" s="73">
        <v>78</v>
      </c>
      <c r="L19" s="74">
        <v>503</v>
      </c>
      <c r="M19" s="73">
        <v>79</v>
      </c>
      <c r="N19" s="74">
        <v>847.5</v>
      </c>
      <c r="O19" s="75">
        <v>136</v>
      </c>
      <c r="P19" s="76">
        <f t="shared" si="1"/>
        <v>1725</v>
      </c>
      <c r="Q19" s="77">
        <f t="shared" si="2"/>
        <v>293</v>
      </c>
      <c r="R19" s="78">
        <f t="shared" si="3"/>
        <v>24.416666666666668</v>
      </c>
      <c r="S19" s="79">
        <f t="shared" si="4"/>
        <v>5.887372013651877</v>
      </c>
      <c r="T19" s="94">
        <v>1780</v>
      </c>
      <c r="U19" s="95">
        <f t="shared" si="6"/>
        <v>-0.03089887640449438</v>
      </c>
      <c r="V19" s="88">
        <v>824316</v>
      </c>
      <c r="W19" s="89">
        <v>99843</v>
      </c>
      <c r="X19" s="90">
        <f t="shared" si="5"/>
        <v>8.256122111715394</v>
      </c>
    </row>
    <row r="20" spans="2:24" s="31" customFormat="1" ht="27.75" customHeight="1">
      <c r="B20" s="70">
        <f t="shared" si="0"/>
        <v>16</v>
      </c>
      <c r="C20" s="93" t="s">
        <v>79</v>
      </c>
      <c r="D20" s="65">
        <v>40662</v>
      </c>
      <c r="E20" s="66" t="s">
        <v>0</v>
      </c>
      <c r="F20" s="67" t="s">
        <v>24</v>
      </c>
      <c r="G20" s="68">
        <v>10</v>
      </c>
      <c r="H20" s="49">
        <v>4</v>
      </c>
      <c r="I20" s="63">
        <v>4</v>
      </c>
      <c r="J20" s="72">
        <v>393</v>
      </c>
      <c r="K20" s="73">
        <v>57</v>
      </c>
      <c r="L20" s="74">
        <v>531.5</v>
      </c>
      <c r="M20" s="73">
        <v>71</v>
      </c>
      <c r="N20" s="74">
        <v>785.5</v>
      </c>
      <c r="O20" s="75">
        <v>105</v>
      </c>
      <c r="P20" s="76">
        <f t="shared" si="1"/>
        <v>1710</v>
      </c>
      <c r="Q20" s="77">
        <f t="shared" si="2"/>
        <v>233</v>
      </c>
      <c r="R20" s="78">
        <f t="shared" si="3"/>
        <v>58.25</v>
      </c>
      <c r="S20" s="79">
        <f t="shared" si="4"/>
        <v>7.339055793991417</v>
      </c>
      <c r="T20" s="94"/>
      <c r="U20" s="95"/>
      <c r="V20" s="88">
        <v>24313.5</v>
      </c>
      <c r="W20" s="89">
        <v>2637</v>
      </c>
      <c r="X20" s="90">
        <f t="shared" si="5"/>
        <v>9.220136518771332</v>
      </c>
    </row>
    <row r="21" spans="2:24" s="31" customFormat="1" ht="27.75" customHeight="1">
      <c r="B21" s="70">
        <f t="shared" si="0"/>
        <v>17</v>
      </c>
      <c r="C21" s="64" t="s">
        <v>32</v>
      </c>
      <c r="D21" s="65">
        <v>40515</v>
      </c>
      <c r="E21" s="66" t="s">
        <v>0</v>
      </c>
      <c r="F21" s="67" t="s">
        <v>33</v>
      </c>
      <c r="G21" s="68">
        <v>62</v>
      </c>
      <c r="H21" s="49">
        <v>2</v>
      </c>
      <c r="I21" s="63">
        <v>26</v>
      </c>
      <c r="J21" s="72">
        <v>1055.5</v>
      </c>
      <c r="K21" s="73">
        <v>264</v>
      </c>
      <c r="L21" s="74">
        <v>160</v>
      </c>
      <c r="M21" s="73">
        <v>40</v>
      </c>
      <c r="N21" s="74">
        <v>160</v>
      </c>
      <c r="O21" s="75">
        <v>40</v>
      </c>
      <c r="P21" s="76">
        <f t="shared" si="1"/>
        <v>1375.5</v>
      </c>
      <c r="Q21" s="77">
        <f t="shared" si="2"/>
        <v>344</v>
      </c>
      <c r="R21" s="78">
        <f t="shared" si="3"/>
        <v>172</v>
      </c>
      <c r="S21" s="79">
        <f t="shared" si="4"/>
        <v>3.998546511627907</v>
      </c>
      <c r="T21" s="94">
        <v>1675</v>
      </c>
      <c r="U21" s="95">
        <f aca="true" t="shared" si="7" ref="U21:U26">-(T21-P21)/T21</f>
        <v>-0.17880597014925373</v>
      </c>
      <c r="V21" s="88">
        <v>1038264</v>
      </c>
      <c r="W21" s="89">
        <v>130077</v>
      </c>
      <c r="X21" s="90">
        <f t="shared" si="5"/>
        <v>7.981918402177172</v>
      </c>
    </row>
    <row r="22" spans="2:24" s="31" customFormat="1" ht="27.75" customHeight="1">
      <c r="B22" s="70">
        <f t="shared" si="0"/>
        <v>18</v>
      </c>
      <c r="C22" s="93" t="s">
        <v>49</v>
      </c>
      <c r="D22" s="65">
        <v>40599</v>
      </c>
      <c r="E22" s="66" t="s">
        <v>0</v>
      </c>
      <c r="F22" s="67" t="s">
        <v>1</v>
      </c>
      <c r="G22" s="68">
        <v>58</v>
      </c>
      <c r="H22" s="49">
        <v>2</v>
      </c>
      <c r="I22" s="63">
        <v>14</v>
      </c>
      <c r="J22" s="72">
        <v>376</v>
      </c>
      <c r="K22" s="73">
        <v>94</v>
      </c>
      <c r="L22" s="74">
        <v>400</v>
      </c>
      <c r="M22" s="73">
        <v>100</v>
      </c>
      <c r="N22" s="74">
        <v>400</v>
      </c>
      <c r="O22" s="75">
        <v>100</v>
      </c>
      <c r="P22" s="76">
        <f t="shared" si="1"/>
        <v>1176</v>
      </c>
      <c r="Q22" s="77">
        <f t="shared" si="2"/>
        <v>294</v>
      </c>
      <c r="R22" s="78">
        <f t="shared" si="3"/>
        <v>147</v>
      </c>
      <c r="S22" s="79">
        <f t="shared" si="4"/>
        <v>4</v>
      </c>
      <c r="T22" s="94">
        <v>2564</v>
      </c>
      <c r="U22" s="95">
        <f t="shared" si="7"/>
        <v>-0.5413416536661466</v>
      </c>
      <c r="V22" s="88">
        <v>2241502</v>
      </c>
      <c r="W22" s="89">
        <v>195080</v>
      </c>
      <c r="X22" s="90">
        <f t="shared" si="5"/>
        <v>11.490168136149272</v>
      </c>
    </row>
    <row r="23" spans="2:24" s="31" customFormat="1" ht="27.75" customHeight="1">
      <c r="B23" s="70">
        <f t="shared" si="0"/>
        <v>19</v>
      </c>
      <c r="C23" s="93" t="s">
        <v>70</v>
      </c>
      <c r="D23" s="65">
        <v>40641</v>
      </c>
      <c r="E23" s="66" t="s">
        <v>0</v>
      </c>
      <c r="F23" s="67" t="s">
        <v>22</v>
      </c>
      <c r="G23" s="68">
        <v>22</v>
      </c>
      <c r="H23" s="49">
        <v>2</v>
      </c>
      <c r="I23" s="63">
        <v>8</v>
      </c>
      <c r="J23" s="72">
        <v>305</v>
      </c>
      <c r="K23" s="73">
        <v>49</v>
      </c>
      <c r="L23" s="74">
        <v>413</v>
      </c>
      <c r="M23" s="73">
        <v>66</v>
      </c>
      <c r="N23" s="74">
        <v>300</v>
      </c>
      <c r="O23" s="75">
        <v>49</v>
      </c>
      <c r="P23" s="76">
        <f t="shared" si="1"/>
        <v>1018</v>
      </c>
      <c r="Q23" s="77">
        <f t="shared" si="2"/>
        <v>164</v>
      </c>
      <c r="R23" s="78">
        <f t="shared" si="3"/>
        <v>82</v>
      </c>
      <c r="S23" s="79">
        <f t="shared" si="4"/>
        <v>6.2073170731707314</v>
      </c>
      <c r="T23" s="94">
        <v>815.5</v>
      </c>
      <c r="U23" s="95">
        <f t="shared" si="7"/>
        <v>0.24831391784181484</v>
      </c>
      <c r="V23" s="88">
        <v>239648.25</v>
      </c>
      <c r="W23" s="89">
        <v>21152</v>
      </c>
      <c r="X23" s="90">
        <f t="shared" si="5"/>
        <v>11.329815147503782</v>
      </c>
    </row>
    <row r="24" spans="2:24" s="31" customFormat="1" ht="23.25" customHeight="1">
      <c r="B24" s="70">
        <f t="shared" si="0"/>
        <v>20</v>
      </c>
      <c r="C24" s="93" t="s">
        <v>71</v>
      </c>
      <c r="D24" s="65">
        <v>40641</v>
      </c>
      <c r="E24" s="66" t="s">
        <v>0</v>
      </c>
      <c r="F24" s="106" t="s">
        <v>51</v>
      </c>
      <c r="G24" s="68">
        <v>128</v>
      </c>
      <c r="H24" s="49">
        <v>7</v>
      </c>
      <c r="I24" s="63">
        <v>8</v>
      </c>
      <c r="J24" s="72">
        <v>237</v>
      </c>
      <c r="K24" s="73">
        <v>54</v>
      </c>
      <c r="L24" s="74">
        <v>406</v>
      </c>
      <c r="M24" s="73">
        <v>97</v>
      </c>
      <c r="N24" s="74">
        <v>350</v>
      </c>
      <c r="O24" s="75">
        <v>88</v>
      </c>
      <c r="P24" s="76">
        <f t="shared" si="1"/>
        <v>993</v>
      </c>
      <c r="Q24" s="77">
        <f t="shared" si="2"/>
        <v>239</v>
      </c>
      <c r="R24" s="78">
        <f t="shared" si="3"/>
        <v>34.142857142857146</v>
      </c>
      <c r="S24" s="79">
        <f t="shared" si="4"/>
        <v>4.154811715481172</v>
      </c>
      <c r="T24" s="94">
        <v>4438</v>
      </c>
      <c r="U24" s="95">
        <f t="shared" si="7"/>
        <v>-0.7762505633168094</v>
      </c>
      <c r="V24" s="88">
        <v>1830466.25</v>
      </c>
      <c r="W24" s="89">
        <v>182023</v>
      </c>
      <c r="X24" s="90">
        <f t="shared" si="5"/>
        <v>10.056236025117705</v>
      </c>
    </row>
    <row r="25" spans="2:24" s="31" customFormat="1" ht="27.75" customHeight="1">
      <c r="B25" s="70">
        <f t="shared" si="0"/>
        <v>21</v>
      </c>
      <c r="C25" s="93" t="s">
        <v>66</v>
      </c>
      <c r="D25" s="65">
        <v>40634</v>
      </c>
      <c r="E25" s="66" t="s">
        <v>0</v>
      </c>
      <c r="F25" s="67" t="s">
        <v>67</v>
      </c>
      <c r="G25" s="68">
        <v>36</v>
      </c>
      <c r="H25" s="49">
        <v>2</v>
      </c>
      <c r="I25" s="63">
        <v>9</v>
      </c>
      <c r="J25" s="107">
        <v>71</v>
      </c>
      <c r="K25" s="108">
        <v>14</v>
      </c>
      <c r="L25" s="109">
        <v>146</v>
      </c>
      <c r="M25" s="108">
        <v>28</v>
      </c>
      <c r="N25" s="109">
        <v>90</v>
      </c>
      <c r="O25" s="110">
        <v>17</v>
      </c>
      <c r="P25" s="111">
        <f t="shared" si="1"/>
        <v>307</v>
      </c>
      <c r="Q25" s="77">
        <f t="shared" si="2"/>
        <v>59</v>
      </c>
      <c r="R25" s="78">
        <f t="shared" si="3"/>
        <v>29.5</v>
      </c>
      <c r="S25" s="79">
        <f t="shared" si="4"/>
        <v>5.203389830508475</v>
      </c>
      <c r="T25" s="94">
        <v>333</v>
      </c>
      <c r="U25" s="95">
        <f t="shared" si="7"/>
        <v>-0.07807807807807808</v>
      </c>
      <c r="V25" s="112">
        <v>421609</v>
      </c>
      <c r="W25" s="113">
        <v>33264</v>
      </c>
      <c r="X25" s="90">
        <f t="shared" si="5"/>
        <v>12.674633237133238</v>
      </c>
    </row>
    <row r="26" spans="2:24" s="31" customFormat="1" ht="27.75" customHeight="1">
      <c r="B26" s="70">
        <f t="shared" si="0"/>
        <v>22</v>
      </c>
      <c r="C26" s="93" t="s">
        <v>72</v>
      </c>
      <c r="D26" s="65">
        <v>40648</v>
      </c>
      <c r="E26" s="66" t="s">
        <v>0</v>
      </c>
      <c r="F26" s="67" t="s">
        <v>73</v>
      </c>
      <c r="G26" s="68">
        <v>28</v>
      </c>
      <c r="H26" s="49">
        <v>2</v>
      </c>
      <c r="I26" s="63">
        <v>7</v>
      </c>
      <c r="J26" s="72">
        <v>84</v>
      </c>
      <c r="K26" s="73">
        <v>28</v>
      </c>
      <c r="L26" s="74">
        <v>121</v>
      </c>
      <c r="M26" s="73">
        <v>43</v>
      </c>
      <c r="N26" s="74">
        <v>102</v>
      </c>
      <c r="O26" s="75">
        <v>41</v>
      </c>
      <c r="P26" s="76">
        <f t="shared" si="1"/>
        <v>307</v>
      </c>
      <c r="Q26" s="77">
        <f t="shared" si="2"/>
        <v>112</v>
      </c>
      <c r="R26" s="78">
        <f t="shared" si="3"/>
        <v>56</v>
      </c>
      <c r="S26" s="79">
        <f t="shared" si="4"/>
        <v>2.7410714285714284</v>
      </c>
      <c r="T26" s="94">
        <v>382</v>
      </c>
      <c r="U26" s="95">
        <f t="shared" si="7"/>
        <v>-0.19633507853403143</v>
      </c>
      <c r="V26" s="88">
        <v>139494.5</v>
      </c>
      <c r="W26" s="89">
        <v>15054</v>
      </c>
      <c r="X26" s="90">
        <f t="shared" si="5"/>
        <v>9.26627474425402</v>
      </c>
    </row>
    <row r="27" spans="2:24" s="39" customFormat="1" ht="27.75" customHeight="1" thickBot="1">
      <c r="B27" s="104"/>
      <c r="C27" s="189" t="s">
        <v>20</v>
      </c>
      <c r="D27" s="190"/>
      <c r="E27" s="191"/>
      <c r="F27" s="192"/>
      <c r="G27" s="32"/>
      <c r="H27" s="32">
        <f>SUM(H5:H26)</f>
        <v>362</v>
      </c>
      <c r="I27" s="33"/>
      <c r="J27" s="34"/>
      <c r="K27" s="35"/>
      <c r="L27" s="34"/>
      <c r="M27" s="35"/>
      <c r="N27" s="34"/>
      <c r="O27" s="35"/>
      <c r="P27" s="34">
        <f>SUM(P5:P26)</f>
        <v>172413.5</v>
      </c>
      <c r="Q27" s="32">
        <f>SUM(Q5:Q26)</f>
        <v>22284</v>
      </c>
      <c r="R27" s="35">
        <f t="shared" si="3"/>
        <v>61.55801104972376</v>
      </c>
      <c r="S27" s="36">
        <f>P27/Q27</f>
        <v>7.737098366541016</v>
      </c>
      <c r="T27" s="34"/>
      <c r="U27" s="37"/>
      <c r="V27" s="34"/>
      <c r="W27" s="35"/>
      <c r="X27" s="38"/>
    </row>
    <row r="29" spans="10:14" ht="18">
      <c r="J29" s="25"/>
      <c r="L29" s="25"/>
      <c r="N29" s="25"/>
    </row>
    <row r="30" spans="9:14" ht="18">
      <c r="I30" s="25"/>
      <c r="J30" s="25"/>
      <c r="K30" s="25"/>
      <c r="N30" s="25"/>
    </row>
    <row r="31" spans="9:16" ht="18">
      <c r="I31" s="25"/>
      <c r="J31" s="18"/>
      <c r="L31" s="18"/>
      <c r="M31" s="25"/>
      <c r="N31" s="18"/>
      <c r="P31" s="18"/>
    </row>
    <row r="32" spans="9:17" ht="18">
      <c r="I32" s="25"/>
      <c r="M32" s="25"/>
      <c r="N32" s="25"/>
      <c r="P32" s="23"/>
      <c r="Q32" s="23"/>
    </row>
    <row r="33" spans="9:13" ht="18">
      <c r="I33" s="25"/>
      <c r="J33" s="25"/>
      <c r="L33" s="25"/>
      <c r="M33" s="25"/>
    </row>
    <row r="34" spans="9:12" ht="18">
      <c r="I34" s="25"/>
      <c r="J34" s="25"/>
      <c r="K34" s="25"/>
      <c r="L34" s="25"/>
    </row>
    <row r="35" spans="2:24" s="24" customFormat="1" ht="18">
      <c r="B35" s="19"/>
      <c r="C35" s="20"/>
      <c r="D35" s="21"/>
      <c r="E35" s="18"/>
      <c r="F35" s="18"/>
      <c r="G35" s="22"/>
      <c r="H35" s="22"/>
      <c r="I35" s="22"/>
      <c r="J35" s="23"/>
      <c r="L35" s="18"/>
      <c r="N35" s="23"/>
      <c r="P35" s="25"/>
      <c r="Q35" s="26"/>
      <c r="S35" s="27"/>
      <c r="T35" s="28"/>
      <c r="U35" s="18"/>
      <c r="V35" s="23"/>
      <c r="X35" s="27"/>
    </row>
    <row r="38" spans="2:24" s="24" customFormat="1" ht="18">
      <c r="B38" s="19"/>
      <c r="C38" s="20"/>
      <c r="D38" s="21"/>
      <c r="E38" s="18"/>
      <c r="F38" s="18"/>
      <c r="G38" s="22"/>
      <c r="H38" s="22"/>
      <c r="I38" s="22"/>
      <c r="J38" s="23"/>
      <c r="L38" s="23"/>
      <c r="N38" s="25"/>
      <c r="P38" s="25"/>
      <c r="Q38" s="26"/>
      <c r="S38" s="27"/>
      <c r="T38" s="28"/>
      <c r="U38" s="18"/>
      <c r="V38" s="23"/>
      <c r="X38" s="27"/>
    </row>
    <row r="39" spans="2:24" s="24" customFormat="1" ht="18">
      <c r="B39" s="19"/>
      <c r="C39" s="20"/>
      <c r="D39" s="21"/>
      <c r="E39" s="18"/>
      <c r="F39" s="18"/>
      <c r="G39" s="22"/>
      <c r="H39" s="22"/>
      <c r="J39" s="23"/>
      <c r="L39" s="23"/>
      <c r="N39" s="23"/>
      <c r="P39" s="25"/>
      <c r="Q39" s="26"/>
      <c r="S39" s="27"/>
      <c r="T39" s="28"/>
      <c r="U39" s="18"/>
      <c r="V39" s="23"/>
      <c r="X39" s="27"/>
    </row>
  </sheetData>
  <sheetProtection/>
  <mergeCells count="15">
    <mergeCell ref="I3:I4"/>
    <mergeCell ref="J3:K3"/>
    <mergeCell ref="L3:M3"/>
    <mergeCell ref="N3:O3"/>
    <mergeCell ref="P3:S3"/>
    <mergeCell ref="T3:U3"/>
    <mergeCell ref="V3:X3"/>
    <mergeCell ref="C27:F27"/>
    <mergeCell ref="B2:X2"/>
    <mergeCell ref="C3:C4"/>
    <mergeCell ref="D3:D4"/>
    <mergeCell ref="E3:E4"/>
    <mergeCell ref="F3:F4"/>
    <mergeCell ref="G3:G4"/>
    <mergeCell ref="H3:H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0"/>
  <sheetViews>
    <sheetView zoomScale="55" zoomScaleNormal="55" zoomScalePageLayoutView="0" workbookViewId="0" topLeftCell="A13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7">B4+1</f>
        <v>1</v>
      </c>
      <c r="C5" s="93" t="s">
        <v>92</v>
      </c>
      <c r="D5" s="65">
        <v>40682</v>
      </c>
      <c r="E5" s="66" t="s">
        <v>0</v>
      </c>
      <c r="F5" s="67" t="s">
        <v>93</v>
      </c>
      <c r="G5" s="68">
        <v>101</v>
      </c>
      <c r="H5" s="49">
        <v>101</v>
      </c>
      <c r="I5" s="63">
        <v>1</v>
      </c>
      <c r="J5" s="72">
        <v>17085.5</v>
      </c>
      <c r="K5" s="73">
        <v>1954</v>
      </c>
      <c r="L5" s="74">
        <v>17427.5</v>
      </c>
      <c r="M5" s="73">
        <v>1898</v>
      </c>
      <c r="N5" s="74">
        <v>18670.5</v>
      </c>
      <c r="O5" s="75">
        <v>2007</v>
      </c>
      <c r="P5" s="76">
        <f aca="true" t="shared" si="1" ref="P5:P27">J5+L5+N5</f>
        <v>53183.5</v>
      </c>
      <c r="Q5" s="77">
        <f aca="true" t="shared" si="2" ref="Q5:Q27">K5+M5+O5</f>
        <v>5859</v>
      </c>
      <c r="R5" s="78">
        <f aca="true" t="shared" si="3" ref="R5:R28">Q5/H5</f>
        <v>58.00990099009901</v>
      </c>
      <c r="S5" s="79">
        <f aca="true" t="shared" si="4" ref="S5:S27">+P5/Q5</f>
        <v>9.077231609489674</v>
      </c>
      <c r="T5" s="94"/>
      <c r="U5" s="95"/>
      <c r="V5" s="88">
        <v>80187</v>
      </c>
      <c r="W5" s="89">
        <v>8940</v>
      </c>
      <c r="X5" s="90">
        <f aca="true" t="shared" si="5" ref="X5:X27">V5/W5</f>
        <v>8.969463087248322</v>
      </c>
    </row>
    <row r="6" spans="2:24" s="31" customFormat="1" ht="27.75" customHeight="1">
      <c r="B6" s="70">
        <f t="shared" si="0"/>
        <v>2</v>
      </c>
      <c r="C6" s="93" t="s">
        <v>85</v>
      </c>
      <c r="D6" s="65">
        <v>40669</v>
      </c>
      <c r="E6" s="66" t="s">
        <v>0</v>
      </c>
      <c r="F6" s="67" t="s">
        <v>21</v>
      </c>
      <c r="G6" s="68">
        <v>58</v>
      </c>
      <c r="H6" s="49">
        <v>48</v>
      </c>
      <c r="I6" s="63">
        <v>3</v>
      </c>
      <c r="J6" s="72">
        <v>13041</v>
      </c>
      <c r="K6" s="73">
        <v>1494</v>
      </c>
      <c r="L6" s="74">
        <v>14494.5</v>
      </c>
      <c r="M6" s="73">
        <v>1550</v>
      </c>
      <c r="N6" s="74">
        <v>12523.5</v>
      </c>
      <c r="O6" s="75">
        <v>1356</v>
      </c>
      <c r="P6" s="76">
        <f t="shared" si="1"/>
        <v>40059</v>
      </c>
      <c r="Q6" s="77">
        <f t="shared" si="2"/>
        <v>4400</v>
      </c>
      <c r="R6" s="78">
        <f t="shared" si="3"/>
        <v>91.66666666666667</v>
      </c>
      <c r="S6" s="79">
        <f t="shared" si="4"/>
        <v>9.104318181818181</v>
      </c>
      <c r="T6" s="94">
        <v>117460</v>
      </c>
      <c r="U6" s="95">
        <f>-(T6-P6)/T6</f>
        <v>-0.6589562404222714</v>
      </c>
      <c r="V6" s="88">
        <v>528434.5</v>
      </c>
      <c r="W6" s="89">
        <v>55635</v>
      </c>
      <c r="X6" s="90">
        <f t="shared" si="5"/>
        <v>9.498238518917947</v>
      </c>
    </row>
    <row r="7" spans="2:24" s="31" customFormat="1" ht="27.75" customHeight="1">
      <c r="B7" s="70">
        <f t="shared" si="0"/>
        <v>3</v>
      </c>
      <c r="C7" s="93" t="s">
        <v>83</v>
      </c>
      <c r="D7" s="65">
        <v>6.05</v>
      </c>
      <c r="E7" s="66" t="s">
        <v>0</v>
      </c>
      <c r="F7" s="67" t="s">
        <v>84</v>
      </c>
      <c r="G7" s="68">
        <v>31</v>
      </c>
      <c r="H7" s="49">
        <v>30</v>
      </c>
      <c r="I7" s="63">
        <v>3</v>
      </c>
      <c r="J7" s="72">
        <v>7142.5</v>
      </c>
      <c r="K7" s="73">
        <v>900</v>
      </c>
      <c r="L7" s="74">
        <v>7306</v>
      </c>
      <c r="M7" s="73">
        <v>875</v>
      </c>
      <c r="N7" s="74">
        <v>5808</v>
      </c>
      <c r="O7" s="75">
        <v>680</v>
      </c>
      <c r="P7" s="76">
        <f t="shared" si="1"/>
        <v>20256.5</v>
      </c>
      <c r="Q7" s="77">
        <f t="shared" si="2"/>
        <v>2455</v>
      </c>
      <c r="R7" s="78">
        <f t="shared" si="3"/>
        <v>81.83333333333333</v>
      </c>
      <c r="S7" s="79">
        <f t="shared" si="4"/>
        <v>8.251120162932791</v>
      </c>
      <c r="T7" s="94">
        <v>58585</v>
      </c>
      <c r="U7" s="95">
        <f>-(T7-P7)/T7</f>
        <v>-0.6542374327899633</v>
      </c>
      <c r="V7" s="88">
        <v>300452</v>
      </c>
      <c r="W7" s="103">
        <v>34126</v>
      </c>
      <c r="X7" s="90">
        <f t="shared" si="5"/>
        <v>8.804196214030359</v>
      </c>
    </row>
    <row r="8" spans="2:24" s="31" customFormat="1" ht="27.75" customHeight="1">
      <c r="B8" s="70">
        <f t="shared" si="0"/>
        <v>4</v>
      </c>
      <c r="C8" s="93" t="s">
        <v>94</v>
      </c>
      <c r="D8" s="65">
        <v>40683</v>
      </c>
      <c r="E8" s="66" t="s">
        <v>0</v>
      </c>
      <c r="F8" s="67" t="s">
        <v>21</v>
      </c>
      <c r="G8" s="68">
        <v>6</v>
      </c>
      <c r="H8" s="49">
        <v>6</v>
      </c>
      <c r="I8" s="63">
        <v>1</v>
      </c>
      <c r="J8" s="72">
        <v>3369.5</v>
      </c>
      <c r="K8" s="73">
        <v>238</v>
      </c>
      <c r="L8" s="74">
        <v>4548</v>
      </c>
      <c r="M8" s="73">
        <v>318</v>
      </c>
      <c r="N8" s="74">
        <v>2863.5</v>
      </c>
      <c r="O8" s="75">
        <v>203</v>
      </c>
      <c r="P8" s="76">
        <f t="shared" si="1"/>
        <v>10781</v>
      </c>
      <c r="Q8" s="77">
        <f t="shared" si="2"/>
        <v>759</v>
      </c>
      <c r="R8" s="78">
        <f t="shared" si="3"/>
        <v>126.5</v>
      </c>
      <c r="S8" s="79">
        <f t="shared" si="4"/>
        <v>14.204216073781291</v>
      </c>
      <c r="T8" s="94"/>
      <c r="U8" s="95"/>
      <c r="V8" s="88">
        <v>10781</v>
      </c>
      <c r="W8" s="103">
        <v>759</v>
      </c>
      <c r="X8" s="90">
        <f t="shared" si="5"/>
        <v>14.204216073781291</v>
      </c>
    </row>
    <row r="9" spans="2:24" s="31" customFormat="1" ht="27.75" customHeight="1">
      <c r="B9" s="70">
        <f t="shared" si="0"/>
        <v>5</v>
      </c>
      <c r="C9" s="93" t="s">
        <v>69</v>
      </c>
      <c r="D9" s="65">
        <v>40641</v>
      </c>
      <c r="E9" s="66" t="s">
        <v>0</v>
      </c>
      <c r="F9" s="67" t="s">
        <v>1</v>
      </c>
      <c r="G9" s="68">
        <v>137</v>
      </c>
      <c r="H9" s="49">
        <v>44</v>
      </c>
      <c r="I9" s="63">
        <v>7</v>
      </c>
      <c r="J9" s="72">
        <v>2896</v>
      </c>
      <c r="K9" s="73">
        <v>495</v>
      </c>
      <c r="L9" s="74">
        <v>4187</v>
      </c>
      <c r="M9" s="73">
        <v>612</v>
      </c>
      <c r="N9" s="74">
        <v>3318.5</v>
      </c>
      <c r="O9" s="75">
        <v>516</v>
      </c>
      <c r="P9" s="76">
        <f t="shared" si="1"/>
        <v>10401.5</v>
      </c>
      <c r="Q9" s="77">
        <f t="shared" si="2"/>
        <v>1623</v>
      </c>
      <c r="R9" s="78">
        <f t="shared" si="3"/>
        <v>36.88636363636363</v>
      </c>
      <c r="S9" s="79">
        <f t="shared" si="4"/>
        <v>6.408810844115835</v>
      </c>
      <c r="T9" s="94">
        <v>34406</v>
      </c>
      <c r="U9" s="95">
        <f aca="true" t="shared" si="6" ref="U9:U27">-(T9-P9)/T9</f>
        <v>-0.6976835435679823</v>
      </c>
      <c r="V9" s="88">
        <v>3262312.99</v>
      </c>
      <c r="W9" s="103">
        <v>331471</v>
      </c>
      <c r="X9" s="90">
        <f t="shared" si="5"/>
        <v>9.841925809497663</v>
      </c>
    </row>
    <row r="10" spans="2:24" s="31" customFormat="1" ht="27.75" customHeight="1">
      <c r="B10" s="70">
        <f t="shared" si="0"/>
        <v>6</v>
      </c>
      <c r="C10" s="93" t="s">
        <v>74</v>
      </c>
      <c r="D10" s="65">
        <v>40648</v>
      </c>
      <c r="E10" s="66" t="s">
        <v>0</v>
      </c>
      <c r="F10" s="67" t="s">
        <v>1</v>
      </c>
      <c r="G10" s="68">
        <v>72</v>
      </c>
      <c r="H10" s="49">
        <v>27</v>
      </c>
      <c r="I10" s="63">
        <v>6</v>
      </c>
      <c r="J10" s="72">
        <v>2684</v>
      </c>
      <c r="K10" s="73">
        <v>433</v>
      </c>
      <c r="L10" s="74">
        <v>3884.5</v>
      </c>
      <c r="M10" s="73">
        <v>545</v>
      </c>
      <c r="N10" s="74">
        <v>3115.5</v>
      </c>
      <c r="O10" s="75">
        <v>504</v>
      </c>
      <c r="P10" s="76">
        <f t="shared" si="1"/>
        <v>9684</v>
      </c>
      <c r="Q10" s="77">
        <f t="shared" si="2"/>
        <v>1482</v>
      </c>
      <c r="R10" s="78">
        <f t="shared" si="3"/>
        <v>54.888888888888886</v>
      </c>
      <c r="S10" s="79">
        <f t="shared" si="4"/>
        <v>6.534412955465587</v>
      </c>
      <c r="T10" s="94">
        <v>34233.5</v>
      </c>
      <c r="U10" s="95">
        <f t="shared" si="6"/>
        <v>-0.7171191961090745</v>
      </c>
      <c r="V10" s="88">
        <v>769526</v>
      </c>
      <c r="W10" s="103">
        <v>82136</v>
      </c>
      <c r="X10" s="90">
        <f t="shared" si="5"/>
        <v>9.36892471023668</v>
      </c>
    </row>
    <row r="11" spans="2:24" s="31" customFormat="1" ht="27.75" customHeight="1">
      <c r="B11" s="70">
        <f t="shared" si="0"/>
        <v>7</v>
      </c>
      <c r="C11" s="93" t="s">
        <v>46</v>
      </c>
      <c r="D11" s="65">
        <v>40585</v>
      </c>
      <c r="E11" s="66" t="s">
        <v>0</v>
      </c>
      <c r="F11" s="106" t="s">
        <v>47</v>
      </c>
      <c r="G11" s="68">
        <v>58</v>
      </c>
      <c r="H11" s="49">
        <v>7</v>
      </c>
      <c r="I11" s="63">
        <v>15</v>
      </c>
      <c r="J11" s="72">
        <v>2049.5</v>
      </c>
      <c r="K11" s="73">
        <v>230</v>
      </c>
      <c r="L11" s="74">
        <v>2116.5</v>
      </c>
      <c r="M11" s="73">
        <v>239</v>
      </c>
      <c r="N11" s="74">
        <v>2035.5</v>
      </c>
      <c r="O11" s="75">
        <v>235</v>
      </c>
      <c r="P11" s="76">
        <f t="shared" si="1"/>
        <v>6201.5</v>
      </c>
      <c r="Q11" s="77">
        <f t="shared" si="2"/>
        <v>704</v>
      </c>
      <c r="R11" s="78">
        <f t="shared" si="3"/>
        <v>100.57142857142857</v>
      </c>
      <c r="S11" s="79">
        <f t="shared" si="4"/>
        <v>8.808948863636363</v>
      </c>
      <c r="T11" s="94">
        <v>12683.5</v>
      </c>
      <c r="U11" s="95">
        <f t="shared" si="6"/>
        <v>-0.5110576733551464</v>
      </c>
      <c r="V11" s="88">
        <v>932539.25</v>
      </c>
      <c r="W11" s="103">
        <v>119239</v>
      </c>
      <c r="X11" s="90">
        <f t="shared" si="5"/>
        <v>7.820757050964869</v>
      </c>
    </row>
    <row r="12" spans="2:24" s="31" customFormat="1" ht="27.75" customHeight="1">
      <c r="B12" s="70">
        <f t="shared" si="0"/>
        <v>8</v>
      </c>
      <c r="C12" s="93" t="s">
        <v>64</v>
      </c>
      <c r="D12" s="65">
        <v>40627</v>
      </c>
      <c r="E12" s="66" t="s">
        <v>0</v>
      </c>
      <c r="F12" s="67" t="s">
        <v>65</v>
      </c>
      <c r="G12" s="68">
        <v>137</v>
      </c>
      <c r="H12" s="49">
        <v>22</v>
      </c>
      <c r="I12" s="63">
        <v>9</v>
      </c>
      <c r="J12" s="72">
        <v>2291.5</v>
      </c>
      <c r="K12" s="73">
        <v>252</v>
      </c>
      <c r="L12" s="74">
        <v>2074</v>
      </c>
      <c r="M12" s="73">
        <v>281</v>
      </c>
      <c r="N12" s="74">
        <v>1677</v>
      </c>
      <c r="O12" s="75">
        <v>251</v>
      </c>
      <c r="P12" s="76">
        <f t="shared" si="1"/>
        <v>6042.5</v>
      </c>
      <c r="Q12" s="77">
        <f t="shared" si="2"/>
        <v>784</v>
      </c>
      <c r="R12" s="78">
        <f t="shared" si="3"/>
        <v>35.63636363636363</v>
      </c>
      <c r="S12" s="79">
        <f t="shared" si="4"/>
        <v>7.707270408163265</v>
      </c>
      <c r="T12" s="94">
        <v>42430.5</v>
      </c>
      <c r="U12" s="95">
        <f t="shared" si="6"/>
        <v>-0.857590648236528</v>
      </c>
      <c r="V12" s="88">
        <v>4514925.25</v>
      </c>
      <c r="W12" s="103">
        <v>477573</v>
      </c>
      <c r="X12" s="90">
        <f t="shared" si="5"/>
        <v>9.45389553010744</v>
      </c>
    </row>
    <row r="13" spans="2:24" s="31" customFormat="1" ht="27.75" customHeight="1">
      <c r="B13" s="70">
        <f t="shared" si="0"/>
        <v>9</v>
      </c>
      <c r="C13" s="93" t="s">
        <v>78</v>
      </c>
      <c r="D13" s="65">
        <v>40662</v>
      </c>
      <c r="E13" s="66" t="s">
        <v>0</v>
      </c>
      <c r="F13" s="106" t="s">
        <v>1</v>
      </c>
      <c r="G13" s="68">
        <v>19</v>
      </c>
      <c r="H13" s="49">
        <v>10</v>
      </c>
      <c r="I13" s="63">
        <v>4</v>
      </c>
      <c r="J13" s="72">
        <v>1488.5</v>
      </c>
      <c r="K13" s="73">
        <v>152</v>
      </c>
      <c r="L13" s="74">
        <v>2117.5</v>
      </c>
      <c r="M13" s="73">
        <v>199</v>
      </c>
      <c r="N13" s="74">
        <v>1956</v>
      </c>
      <c r="O13" s="75">
        <v>340</v>
      </c>
      <c r="P13" s="76">
        <f t="shared" si="1"/>
        <v>5562</v>
      </c>
      <c r="Q13" s="77">
        <f t="shared" si="2"/>
        <v>691</v>
      </c>
      <c r="R13" s="78">
        <f t="shared" si="3"/>
        <v>69.1</v>
      </c>
      <c r="S13" s="79">
        <f t="shared" si="4"/>
        <v>8.049204052098409</v>
      </c>
      <c r="T13" s="94">
        <v>30021</v>
      </c>
      <c r="U13" s="95">
        <f t="shared" si="6"/>
        <v>-0.8147296892175477</v>
      </c>
      <c r="V13" s="102">
        <v>209218.75</v>
      </c>
      <c r="W13" s="103">
        <v>17692</v>
      </c>
      <c r="X13" s="90">
        <f t="shared" si="5"/>
        <v>11.825613271535158</v>
      </c>
    </row>
    <row r="14" spans="2:24" s="31" customFormat="1" ht="27.75" customHeight="1">
      <c r="B14" s="70">
        <f t="shared" si="0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8</v>
      </c>
      <c r="I14" s="63">
        <v>2</v>
      </c>
      <c r="J14" s="72">
        <v>1684</v>
      </c>
      <c r="K14" s="73">
        <v>219</v>
      </c>
      <c r="L14" s="74">
        <v>1552.5</v>
      </c>
      <c r="M14" s="73">
        <v>200</v>
      </c>
      <c r="N14" s="74">
        <v>1644</v>
      </c>
      <c r="O14" s="75">
        <v>218</v>
      </c>
      <c r="P14" s="76">
        <f t="shared" si="1"/>
        <v>4880.5</v>
      </c>
      <c r="Q14" s="77">
        <f t="shared" si="2"/>
        <v>637</v>
      </c>
      <c r="R14" s="78">
        <f t="shared" si="3"/>
        <v>79.625</v>
      </c>
      <c r="S14" s="79">
        <f t="shared" si="4"/>
        <v>7.661695447409733</v>
      </c>
      <c r="T14" s="94">
        <v>13265</v>
      </c>
      <c r="U14" s="95">
        <f t="shared" si="6"/>
        <v>-0.6320768940821712</v>
      </c>
      <c r="V14" s="102">
        <v>30418.5</v>
      </c>
      <c r="W14" s="103">
        <v>3290</v>
      </c>
      <c r="X14" s="90">
        <f t="shared" si="5"/>
        <v>9.245744680851065</v>
      </c>
    </row>
    <row r="15" spans="2:24" s="31" customFormat="1" ht="27.75" customHeight="1">
      <c r="B15" s="70">
        <f t="shared" si="0"/>
        <v>11</v>
      </c>
      <c r="C15" s="93" t="s">
        <v>71</v>
      </c>
      <c r="D15" s="65">
        <v>40641</v>
      </c>
      <c r="E15" s="66" t="s">
        <v>0</v>
      </c>
      <c r="F15" s="106" t="s">
        <v>51</v>
      </c>
      <c r="G15" s="68">
        <v>128</v>
      </c>
      <c r="H15" s="49">
        <v>12</v>
      </c>
      <c r="I15" s="63">
        <v>7</v>
      </c>
      <c r="J15" s="72">
        <v>1590.5</v>
      </c>
      <c r="K15" s="73">
        <v>237</v>
      </c>
      <c r="L15" s="74">
        <v>1701.5</v>
      </c>
      <c r="M15" s="73">
        <v>270</v>
      </c>
      <c r="N15" s="74">
        <v>1146</v>
      </c>
      <c r="O15" s="75">
        <v>215</v>
      </c>
      <c r="P15" s="76">
        <f t="shared" si="1"/>
        <v>4438</v>
      </c>
      <c r="Q15" s="77">
        <f t="shared" si="2"/>
        <v>722</v>
      </c>
      <c r="R15" s="78">
        <f t="shared" si="3"/>
        <v>60.166666666666664</v>
      </c>
      <c r="S15" s="79">
        <f t="shared" si="4"/>
        <v>6.146814404432133</v>
      </c>
      <c r="T15" s="94">
        <v>21759.5</v>
      </c>
      <c r="U15" s="95">
        <f t="shared" si="6"/>
        <v>-0.7960431076081711</v>
      </c>
      <c r="V15" s="102">
        <v>1826423.75</v>
      </c>
      <c r="W15" s="103">
        <v>181188</v>
      </c>
      <c r="X15" s="90">
        <f t="shared" si="5"/>
        <v>10.080268836788308</v>
      </c>
    </row>
    <row r="16" spans="2:24" s="31" customFormat="1" ht="27.75" customHeight="1">
      <c r="B16" s="70">
        <f t="shared" si="0"/>
        <v>12</v>
      </c>
      <c r="C16" s="93" t="s">
        <v>88</v>
      </c>
      <c r="D16" s="65">
        <v>40676</v>
      </c>
      <c r="E16" s="66" t="s">
        <v>0</v>
      </c>
      <c r="F16" s="106" t="s">
        <v>89</v>
      </c>
      <c r="G16" s="68">
        <v>10</v>
      </c>
      <c r="H16" s="49">
        <v>7</v>
      </c>
      <c r="I16" s="63">
        <v>2</v>
      </c>
      <c r="J16" s="72">
        <v>2729.5</v>
      </c>
      <c r="K16" s="73">
        <v>422</v>
      </c>
      <c r="L16" s="74">
        <v>819</v>
      </c>
      <c r="M16" s="73">
        <v>93</v>
      </c>
      <c r="N16" s="74">
        <v>477</v>
      </c>
      <c r="O16" s="75">
        <v>52</v>
      </c>
      <c r="P16" s="76">
        <f t="shared" si="1"/>
        <v>4025.5</v>
      </c>
      <c r="Q16" s="77">
        <f t="shared" si="2"/>
        <v>567</v>
      </c>
      <c r="R16" s="78">
        <f t="shared" si="3"/>
        <v>81</v>
      </c>
      <c r="S16" s="79">
        <f t="shared" si="4"/>
        <v>7.099647266313933</v>
      </c>
      <c r="T16" s="94">
        <v>10180.5</v>
      </c>
      <c r="U16" s="95">
        <f t="shared" si="6"/>
        <v>-0.6045872010215608</v>
      </c>
      <c r="V16" s="102">
        <v>23802</v>
      </c>
      <c r="W16" s="103">
        <v>2781</v>
      </c>
      <c r="X16" s="90">
        <f t="shared" si="5"/>
        <v>8.558791801510248</v>
      </c>
    </row>
    <row r="17" spans="2:24" s="31" customFormat="1" ht="27.75" customHeight="1">
      <c r="B17" s="70">
        <f t="shared" si="0"/>
        <v>13</v>
      </c>
      <c r="C17" s="93" t="s">
        <v>77</v>
      </c>
      <c r="D17" s="65">
        <v>40655</v>
      </c>
      <c r="E17" s="66" t="s">
        <v>0</v>
      </c>
      <c r="F17" s="106" t="s">
        <v>21</v>
      </c>
      <c r="G17" s="68">
        <v>15</v>
      </c>
      <c r="H17" s="49">
        <v>9</v>
      </c>
      <c r="I17" s="63">
        <v>5</v>
      </c>
      <c r="J17" s="72">
        <v>839</v>
      </c>
      <c r="K17" s="73">
        <v>111</v>
      </c>
      <c r="L17" s="74">
        <v>1294.5</v>
      </c>
      <c r="M17" s="73">
        <v>183</v>
      </c>
      <c r="N17" s="74">
        <v>1470.5</v>
      </c>
      <c r="O17" s="75">
        <v>202</v>
      </c>
      <c r="P17" s="76">
        <f t="shared" si="1"/>
        <v>3604</v>
      </c>
      <c r="Q17" s="77">
        <f t="shared" si="2"/>
        <v>496</v>
      </c>
      <c r="R17" s="78">
        <f t="shared" si="3"/>
        <v>55.111111111111114</v>
      </c>
      <c r="S17" s="79">
        <f t="shared" si="4"/>
        <v>7.266129032258065</v>
      </c>
      <c r="T17" s="94">
        <v>13277.5</v>
      </c>
      <c r="U17" s="95">
        <f t="shared" si="6"/>
        <v>-0.7285633590660893</v>
      </c>
      <c r="V17" s="88">
        <v>103703.5</v>
      </c>
      <c r="W17" s="101">
        <v>12630</v>
      </c>
      <c r="X17" s="90">
        <f t="shared" si="5"/>
        <v>8.210886777513856</v>
      </c>
    </row>
    <row r="18" spans="2:24" s="31" customFormat="1" ht="27.75" customHeight="1">
      <c r="B18" s="70">
        <f t="shared" si="0"/>
        <v>14</v>
      </c>
      <c r="C18" s="93" t="s">
        <v>49</v>
      </c>
      <c r="D18" s="65">
        <v>40599</v>
      </c>
      <c r="E18" s="66" t="s">
        <v>0</v>
      </c>
      <c r="F18" s="67" t="s">
        <v>1</v>
      </c>
      <c r="G18" s="68">
        <v>58</v>
      </c>
      <c r="H18" s="49">
        <v>6</v>
      </c>
      <c r="I18" s="63">
        <v>13</v>
      </c>
      <c r="J18" s="72">
        <v>576</v>
      </c>
      <c r="K18" s="73">
        <v>129</v>
      </c>
      <c r="L18" s="74">
        <v>901</v>
      </c>
      <c r="M18" s="73">
        <v>212</v>
      </c>
      <c r="N18" s="74">
        <v>1087</v>
      </c>
      <c r="O18" s="75">
        <v>242</v>
      </c>
      <c r="P18" s="76">
        <f t="shared" si="1"/>
        <v>2564</v>
      </c>
      <c r="Q18" s="77">
        <f t="shared" si="2"/>
        <v>583</v>
      </c>
      <c r="R18" s="78">
        <f t="shared" si="3"/>
        <v>97.16666666666667</v>
      </c>
      <c r="S18" s="79">
        <f t="shared" si="4"/>
        <v>4.397941680960549</v>
      </c>
      <c r="T18" s="94">
        <v>1258</v>
      </c>
      <c r="U18" s="95">
        <f t="shared" si="6"/>
        <v>1.0381558028616853</v>
      </c>
      <c r="V18" s="88">
        <v>2238046</v>
      </c>
      <c r="W18" s="89">
        <v>194274</v>
      </c>
      <c r="X18" s="90">
        <f t="shared" si="5"/>
        <v>11.52004900295459</v>
      </c>
    </row>
    <row r="19" spans="2:24" s="31" customFormat="1" ht="27.75" customHeight="1">
      <c r="B19" s="70">
        <f t="shared" si="0"/>
        <v>15</v>
      </c>
      <c r="C19" s="93" t="s">
        <v>76</v>
      </c>
      <c r="D19" s="65">
        <v>40655</v>
      </c>
      <c r="E19" s="66" t="s">
        <v>0</v>
      </c>
      <c r="F19" s="67" t="s">
        <v>51</v>
      </c>
      <c r="G19" s="68">
        <v>156</v>
      </c>
      <c r="H19" s="49">
        <v>17</v>
      </c>
      <c r="I19" s="63">
        <v>5</v>
      </c>
      <c r="J19" s="72">
        <v>517</v>
      </c>
      <c r="K19" s="73">
        <v>80</v>
      </c>
      <c r="L19" s="74">
        <v>658.5</v>
      </c>
      <c r="M19" s="73">
        <v>111</v>
      </c>
      <c r="N19" s="74">
        <v>604.5</v>
      </c>
      <c r="O19" s="75">
        <v>98</v>
      </c>
      <c r="P19" s="76">
        <f t="shared" si="1"/>
        <v>1780</v>
      </c>
      <c r="Q19" s="77">
        <f t="shared" si="2"/>
        <v>289</v>
      </c>
      <c r="R19" s="78">
        <f t="shared" si="3"/>
        <v>17</v>
      </c>
      <c r="S19" s="79">
        <f t="shared" si="4"/>
        <v>6.159169550173011</v>
      </c>
      <c r="T19" s="94">
        <v>7384</v>
      </c>
      <c r="U19" s="95">
        <f t="shared" si="6"/>
        <v>-0.7589382448537378</v>
      </c>
      <c r="V19" s="88">
        <v>819711.5</v>
      </c>
      <c r="W19" s="89">
        <v>98922</v>
      </c>
      <c r="X19" s="90">
        <f t="shared" si="5"/>
        <v>8.28644285396575</v>
      </c>
    </row>
    <row r="20" spans="2:24" s="31" customFormat="1" ht="27.75" customHeight="1">
      <c r="B20" s="70">
        <f t="shared" si="0"/>
        <v>16</v>
      </c>
      <c r="C20" s="93" t="s">
        <v>59</v>
      </c>
      <c r="D20" s="65">
        <v>40613</v>
      </c>
      <c r="E20" s="66" t="s">
        <v>0</v>
      </c>
      <c r="F20" s="67" t="s">
        <v>60</v>
      </c>
      <c r="G20" s="68">
        <v>25</v>
      </c>
      <c r="H20" s="49">
        <v>5</v>
      </c>
      <c r="I20" s="63">
        <v>11</v>
      </c>
      <c r="J20" s="72">
        <v>310</v>
      </c>
      <c r="K20" s="73">
        <v>65</v>
      </c>
      <c r="L20" s="74">
        <v>474</v>
      </c>
      <c r="M20" s="73">
        <v>100</v>
      </c>
      <c r="N20" s="74">
        <v>467</v>
      </c>
      <c r="O20" s="75">
        <v>97</v>
      </c>
      <c r="P20" s="76">
        <f t="shared" si="1"/>
        <v>1251</v>
      </c>
      <c r="Q20" s="77">
        <f t="shared" si="2"/>
        <v>262</v>
      </c>
      <c r="R20" s="78">
        <f t="shared" si="3"/>
        <v>52.4</v>
      </c>
      <c r="S20" s="79">
        <f t="shared" si="4"/>
        <v>4.7748091603053435</v>
      </c>
      <c r="T20" s="94">
        <v>4443</v>
      </c>
      <c r="U20" s="95">
        <f t="shared" si="6"/>
        <v>-0.7184334908845375</v>
      </c>
      <c r="V20" s="88">
        <v>285630</v>
      </c>
      <c r="W20" s="89">
        <v>41049</v>
      </c>
      <c r="X20" s="90">
        <f t="shared" si="5"/>
        <v>6.958269385368705</v>
      </c>
    </row>
    <row r="21" spans="2:24" s="31" customFormat="1" ht="27.75" customHeight="1">
      <c r="B21" s="70">
        <f t="shared" si="0"/>
        <v>17</v>
      </c>
      <c r="C21" s="93" t="s">
        <v>70</v>
      </c>
      <c r="D21" s="65">
        <v>40641</v>
      </c>
      <c r="E21" s="66" t="s">
        <v>0</v>
      </c>
      <c r="F21" s="67" t="s">
        <v>22</v>
      </c>
      <c r="G21" s="68">
        <v>22</v>
      </c>
      <c r="H21" s="49">
        <v>3</v>
      </c>
      <c r="I21" s="63">
        <v>7</v>
      </c>
      <c r="J21" s="72">
        <v>357.5</v>
      </c>
      <c r="K21" s="73">
        <v>42</v>
      </c>
      <c r="L21" s="74">
        <v>281.5</v>
      </c>
      <c r="M21" s="73">
        <v>32</v>
      </c>
      <c r="N21" s="74">
        <v>176.5</v>
      </c>
      <c r="O21" s="75">
        <v>23</v>
      </c>
      <c r="P21" s="76">
        <f t="shared" si="1"/>
        <v>815.5</v>
      </c>
      <c r="Q21" s="77">
        <f t="shared" si="2"/>
        <v>97</v>
      </c>
      <c r="R21" s="78">
        <f t="shared" si="3"/>
        <v>32.333333333333336</v>
      </c>
      <c r="S21" s="79">
        <f t="shared" si="4"/>
        <v>8.407216494845361</v>
      </c>
      <c r="T21" s="94">
        <v>4905.5</v>
      </c>
      <c r="U21" s="95">
        <f t="shared" si="6"/>
        <v>-0.8337580267047192</v>
      </c>
      <c r="V21" s="88">
        <v>237869.75</v>
      </c>
      <c r="W21" s="89">
        <v>20884</v>
      </c>
      <c r="X21" s="90">
        <f t="shared" si="5"/>
        <v>11.39004740471174</v>
      </c>
    </row>
    <row r="22" spans="2:24" s="31" customFormat="1" ht="27.75" customHeight="1">
      <c r="B22" s="70">
        <f t="shared" si="0"/>
        <v>18</v>
      </c>
      <c r="C22" s="93" t="s">
        <v>61</v>
      </c>
      <c r="D22" s="65">
        <v>40620</v>
      </c>
      <c r="E22" s="66" t="s">
        <v>0</v>
      </c>
      <c r="F22" s="67" t="s">
        <v>62</v>
      </c>
      <c r="G22" s="68">
        <v>18</v>
      </c>
      <c r="H22" s="49">
        <v>2</v>
      </c>
      <c r="I22" s="63">
        <v>10</v>
      </c>
      <c r="J22" s="72">
        <v>168</v>
      </c>
      <c r="K22" s="73">
        <v>41</v>
      </c>
      <c r="L22" s="74">
        <v>315</v>
      </c>
      <c r="M22" s="73">
        <v>75</v>
      </c>
      <c r="N22" s="74">
        <v>262</v>
      </c>
      <c r="O22" s="75">
        <v>64</v>
      </c>
      <c r="P22" s="76">
        <f t="shared" si="1"/>
        <v>745</v>
      </c>
      <c r="Q22" s="77">
        <f t="shared" si="2"/>
        <v>180</v>
      </c>
      <c r="R22" s="78">
        <f t="shared" si="3"/>
        <v>90</v>
      </c>
      <c r="S22" s="79">
        <f t="shared" si="4"/>
        <v>4.138888888888889</v>
      </c>
      <c r="T22" s="94">
        <v>2207.5</v>
      </c>
      <c r="U22" s="95">
        <f t="shared" si="6"/>
        <v>-0.6625141562853907</v>
      </c>
      <c r="V22" s="88">
        <v>174650.5</v>
      </c>
      <c r="W22" s="89">
        <v>24798</v>
      </c>
      <c r="X22" s="90">
        <f t="shared" si="5"/>
        <v>7.04292684893943</v>
      </c>
    </row>
    <row r="23" spans="2:24" s="31" customFormat="1" ht="27.75" customHeight="1">
      <c r="B23" s="70">
        <f t="shared" si="0"/>
        <v>19</v>
      </c>
      <c r="C23" s="86" t="s">
        <v>48</v>
      </c>
      <c r="D23" s="65">
        <v>40592</v>
      </c>
      <c r="E23" s="66" t="s">
        <v>0</v>
      </c>
      <c r="F23" s="67" t="s">
        <v>1</v>
      </c>
      <c r="G23" s="68">
        <v>26</v>
      </c>
      <c r="H23" s="49">
        <v>3</v>
      </c>
      <c r="I23" s="63">
        <v>14</v>
      </c>
      <c r="J23" s="72">
        <v>192</v>
      </c>
      <c r="K23" s="73">
        <v>32</v>
      </c>
      <c r="L23" s="74">
        <v>181</v>
      </c>
      <c r="M23" s="73">
        <v>30</v>
      </c>
      <c r="N23" s="74">
        <v>339</v>
      </c>
      <c r="O23" s="75">
        <v>56</v>
      </c>
      <c r="P23" s="76">
        <f t="shared" si="1"/>
        <v>712</v>
      </c>
      <c r="Q23" s="77">
        <f t="shared" si="2"/>
        <v>118</v>
      </c>
      <c r="R23" s="78">
        <f t="shared" si="3"/>
        <v>39.333333333333336</v>
      </c>
      <c r="S23" s="79">
        <f t="shared" si="4"/>
        <v>6.033898305084746</v>
      </c>
      <c r="T23" s="94">
        <v>3102.5</v>
      </c>
      <c r="U23" s="95">
        <f t="shared" si="6"/>
        <v>-0.7705076551168413</v>
      </c>
      <c r="V23" s="88">
        <v>473574.25</v>
      </c>
      <c r="W23" s="89">
        <v>47039</v>
      </c>
      <c r="X23" s="90">
        <f t="shared" si="5"/>
        <v>10.067693828525266</v>
      </c>
    </row>
    <row r="24" spans="2:24" s="31" customFormat="1" ht="27.75" customHeight="1">
      <c r="B24" s="70">
        <f t="shared" si="0"/>
        <v>20</v>
      </c>
      <c r="C24" s="93" t="s">
        <v>86</v>
      </c>
      <c r="D24" s="65">
        <v>40676</v>
      </c>
      <c r="E24" s="66" t="s">
        <v>0</v>
      </c>
      <c r="F24" s="67" t="s">
        <v>87</v>
      </c>
      <c r="G24" s="68">
        <v>3</v>
      </c>
      <c r="H24" s="49">
        <v>2</v>
      </c>
      <c r="I24" s="63">
        <v>2</v>
      </c>
      <c r="J24" s="72">
        <v>106</v>
      </c>
      <c r="K24" s="73">
        <v>8</v>
      </c>
      <c r="L24" s="74">
        <v>106</v>
      </c>
      <c r="M24" s="73">
        <v>8</v>
      </c>
      <c r="N24" s="74">
        <v>280</v>
      </c>
      <c r="O24" s="75">
        <v>23</v>
      </c>
      <c r="P24" s="76">
        <f t="shared" si="1"/>
        <v>492</v>
      </c>
      <c r="Q24" s="77">
        <f t="shared" si="2"/>
        <v>39</v>
      </c>
      <c r="R24" s="78">
        <f t="shared" si="3"/>
        <v>19.5</v>
      </c>
      <c r="S24" s="79">
        <f t="shared" si="4"/>
        <v>12.615384615384615</v>
      </c>
      <c r="T24" s="94">
        <v>3032</v>
      </c>
      <c r="U24" s="95">
        <f t="shared" si="6"/>
        <v>-0.837730870712401</v>
      </c>
      <c r="V24" s="88">
        <v>6839</v>
      </c>
      <c r="W24" s="89">
        <v>443</v>
      </c>
      <c r="X24" s="90">
        <f t="shared" si="5"/>
        <v>15.437923250564333</v>
      </c>
    </row>
    <row r="25" spans="2:24" s="31" customFormat="1" ht="27.75" customHeight="1">
      <c r="B25" s="70">
        <f t="shared" si="0"/>
        <v>21</v>
      </c>
      <c r="C25" s="93" t="s">
        <v>72</v>
      </c>
      <c r="D25" s="65">
        <v>40648</v>
      </c>
      <c r="E25" s="66" t="s">
        <v>0</v>
      </c>
      <c r="F25" s="67" t="s">
        <v>73</v>
      </c>
      <c r="G25" s="68">
        <v>28</v>
      </c>
      <c r="H25" s="49">
        <v>5</v>
      </c>
      <c r="I25" s="63">
        <v>6</v>
      </c>
      <c r="J25" s="72">
        <v>103.5</v>
      </c>
      <c r="K25" s="73">
        <v>21</v>
      </c>
      <c r="L25" s="74">
        <v>91.5</v>
      </c>
      <c r="M25" s="73">
        <v>18</v>
      </c>
      <c r="N25" s="74">
        <v>187</v>
      </c>
      <c r="O25" s="75">
        <v>30</v>
      </c>
      <c r="P25" s="76">
        <f t="shared" si="1"/>
        <v>382</v>
      </c>
      <c r="Q25" s="77">
        <f t="shared" si="2"/>
        <v>69</v>
      </c>
      <c r="R25" s="78">
        <f t="shared" si="3"/>
        <v>13.8</v>
      </c>
      <c r="S25" s="79">
        <f t="shared" si="4"/>
        <v>5.536231884057971</v>
      </c>
      <c r="T25" s="94">
        <v>2257</v>
      </c>
      <c r="U25" s="95">
        <f t="shared" si="6"/>
        <v>-0.8307487815684537</v>
      </c>
      <c r="V25" s="88">
        <v>138489</v>
      </c>
      <c r="W25" s="89">
        <v>14796</v>
      </c>
      <c r="X25" s="90">
        <f t="shared" si="5"/>
        <v>9.359894566098946</v>
      </c>
    </row>
    <row r="26" spans="2:24" s="31" customFormat="1" ht="27.75" customHeight="1">
      <c r="B26" s="70">
        <f t="shared" si="0"/>
        <v>22</v>
      </c>
      <c r="C26" s="93" t="s">
        <v>66</v>
      </c>
      <c r="D26" s="65">
        <v>40634</v>
      </c>
      <c r="E26" s="66" t="s">
        <v>0</v>
      </c>
      <c r="F26" s="67" t="s">
        <v>67</v>
      </c>
      <c r="G26" s="68">
        <v>36</v>
      </c>
      <c r="H26" s="49">
        <v>1</v>
      </c>
      <c r="I26" s="63">
        <v>8</v>
      </c>
      <c r="J26" s="72">
        <v>123</v>
      </c>
      <c r="K26" s="73">
        <v>12</v>
      </c>
      <c r="L26" s="74">
        <v>119</v>
      </c>
      <c r="M26" s="73">
        <v>11</v>
      </c>
      <c r="N26" s="74">
        <v>91</v>
      </c>
      <c r="O26" s="75">
        <v>9</v>
      </c>
      <c r="P26" s="76">
        <f t="shared" si="1"/>
        <v>333</v>
      </c>
      <c r="Q26" s="77">
        <f t="shared" si="2"/>
        <v>32</v>
      </c>
      <c r="R26" s="78">
        <f t="shared" si="3"/>
        <v>32</v>
      </c>
      <c r="S26" s="79">
        <f t="shared" si="4"/>
        <v>10.40625</v>
      </c>
      <c r="T26" s="94">
        <v>2396</v>
      </c>
      <c r="U26" s="95">
        <f t="shared" si="6"/>
        <v>-0.8610183639398998</v>
      </c>
      <c r="V26" s="88">
        <v>420802</v>
      </c>
      <c r="W26" s="89">
        <v>33143</v>
      </c>
      <c r="X26" s="90">
        <f t="shared" si="5"/>
        <v>12.696557342425248</v>
      </c>
    </row>
    <row r="27" spans="2:24" s="31" customFormat="1" ht="27.75" customHeight="1">
      <c r="B27" s="70">
        <f t="shared" si="0"/>
        <v>23</v>
      </c>
      <c r="C27" s="93" t="s">
        <v>68</v>
      </c>
      <c r="D27" s="65">
        <v>40634</v>
      </c>
      <c r="E27" s="66" t="s">
        <v>0</v>
      </c>
      <c r="F27" s="67" t="s">
        <v>24</v>
      </c>
      <c r="G27" s="68">
        <v>15</v>
      </c>
      <c r="H27" s="49">
        <v>2</v>
      </c>
      <c r="I27" s="63">
        <v>8</v>
      </c>
      <c r="J27" s="72">
        <v>28</v>
      </c>
      <c r="K27" s="73">
        <v>4</v>
      </c>
      <c r="L27" s="74">
        <v>117</v>
      </c>
      <c r="M27" s="73">
        <v>17</v>
      </c>
      <c r="N27" s="74">
        <v>65</v>
      </c>
      <c r="O27" s="75">
        <v>10</v>
      </c>
      <c r="P27" s="76">
        <f t="shared" si="1"/>
        <v>210</v>
      </c>
      <c r="Q27" s="77">
        <f t="shared" si="2"/>
        <v>31</v>
      </c>
      <c r="R27" s="78">
        <f t="shared" si="3"/>
        <v>15.5</v>
      </c>
      <c r="S27" s="79">
        <f t="shared" si="4"/>
        <v>6.774193548387097</v>
      </c>
      <c r="T27" s="94">
        <v>495</v>
      </c>
      <c r="U27" s="95">
        <f t="shared" si="6"/>
        <v>-0.5757575757575758</v>
      </c>
      <c r="V27" s="88">
        <v>40580.5</v>
      </c>
      <c r="W27" s="89">
        <v>3866</v>
      </c>
      <c r="X27" s="90">
        <f t="shared" si="5"/>
        <v>10.49676668391102</v>
      </c>
    </row>
    <row r="28" spans="2:24" s="39" customFormat="1" ht="27.75" customHeight="1" thickBot="1">
      <c r="B28" s="104"/>
      <c r="C28" s="189" t="s">
        <v>20</v>
      </c>
      <c r="D28" s="190"/>
      <c r="E28" s="191"/>
      <c r="F28" s="192"/>
      <c r="G28" s="32"/>
      <c r="H28" s="32">
        <f>SUM(H5:H27)</f>
        <v>377</v>
      </c>
      <c r="I28" s="33"/>
      <c r="J28" s="34"/>
      <c r="K28" s="35"/>
      <c r="L28" s="34"/>
      <c r="M28" s="35"/>
      <c r="N28" s="34"/>
      <c r="O28" s="35"/>
      <c r="P28" s="34">
        <f>SUM(P5:P27)</f>
        <v>188404</v>
      </c>
      <c r="Q28" s="32">
        <f>SUM(Q5:Q27)</f>
        <v>22879</v>
      </c>
      <c r="R28" s="35">
        <f t="shared" si="3"/>
        <v>60.687002652519894</v>
      </c>
      <c r="S28" s="36">
        <f>P28/Q28</f>
        <v>8.234800472048603</v>
      </c>
      <c r="T28" s="34"/>
      <c r="U28" s="37"/>
      <c r="V28" s="34"/>
      <c r="W28" s="35"/>
      <c r="X28" s="38"/>
    </row>
    <row r="30" spans="10:14" ht="18">
      <c r="J30" s="25"/>
      <c r="L30" s="25"/>
      <c r="N30" s="25"/>
    </row>
    <row r="31" spans="9:14" ht="18">
      <c r="I31" s="25"/>
      <c r="J31" s="25"/>
      <c r="K31" s="25"/>
      <c r="N31" s="25"/>
    </row>
    <row r="32" spans="9:16" ht="18">
      <c r="I32" s="25"/>
      <c r="J32" s="18"/>
      <c r="L32" s="18"/>
      <c r="M32" s="25"/>
      <c r="N32" s="18"/>
      <c r="P32" s="18"/>
    </row>
    <row r="33" spans="9:16" ht="18">
      <c r="I33" s="25"/>
      <c r="M33" s="25"/>
      <c r="N33" s="25"/>
      <c r="P33" s="18"/>
    </row>
    <row r="34" spans="9:13" ht="18">
      <c r="I34" s="25"/>
      <c r="J34" s="25"/>
      <c r="L34" s="25"/>
      <c r="M34" s="25"/>
    </row>
    <row r="35" spans="9:12" ht="18">
      <c r="I35" s="25"/>
      <c r="J35" s="25"/>
      <c r="K35" s="25"/>
      <c r="L35" s="25"/>
    </row>
    <row r="36" spans="2:24" s="24" customFormat="1" ht="18">
      <c r="B36" s="19"/>
      <c r="C36" s="20"/>
      <c r="D36" s="21"/>
      <c r="E36" s="18"/>
      <c r="F36" s="18"/>
      <c r="G36" s="22"/>
      <c r="H36" s="22"/>
      <c r="I36" s="22"/>
      <c r="J36" s="23"/>
      <c r="L36" s="18"/>
      <c r="N36" s="23"/>
      <c r="P36" s="25"/>
      <c r="Q36" s="26"/>
      <c r="S36" s="27"/>
      <c r="T36" s="28"/>
      <c r="U36" s="18"/>
      <c r="V36" s="23"/>
      <c r="X36" s="27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23"/>
      <c r="N39" s="25"/>
      <c r="P39" s="25"/>
      <c r="Q39" s="26"/>
      <c r="S39" s="27"/>
      <c r="T39" s="28"/>
      <c r="U39" s="18"/>
      <c r="V39" s="23"/>
      <c r="X39" s="27"/>
    </row>
    <row r="40" spans="2:24" s="24" customFormat="1" ht="18">
      <c r="B40" s="19"/>
      <c r="C40" s="20"/>
      <c r="D40" s="21"/>
      <c r="E40" s="18"/>
      <c r="F40" s="18"/>
      <c r="G40" s="22"/>
      <c r="H40" s="22"/>
      <c r="J40" s="23"/>
      <c r="L40" s="23"/>
      <c r="N40" s="23"/>
      <c r="P40" s="25"/>
      <c r="Q40" s="26"/>
      <c r="S40" s="27"/>
      <c r="T40" s="28"/>
      <c r="U40" s="18"/>
      <c r="V40" s="23"/>
      <c r="X40" s="27"/>
    </row>
  </sheetData>
  <sheetProtection/>
  <mergeCells count="15">
    <mergeCell ref="V3:X3"/>
    <mergeCell ref="C28:F28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32">B4+1</f>
        <v>1</v>
      </c>
      <c r="C5" s="93" t="s">
        <v>85</v>
      </c>
      <c r="D5" s="65">
        <v>40669</v>
      </c>
      <c r="E5" s="66" t="s">
        <v>0</v>
      </c>
      <c r="F5" s="67" t="s">
        <v>21</v>
      </c>
      <c r="G5" s="68">
        <v>58</v>
      </c>
      <c r="H5" s="49">
        <v>58</v>
      </c>
      <c r="I5" s="63">
        <v>2</v>
      </c>
      <c r="J5" s="72">
        <v>27128.5</v>
      </c>
      <c r="K5" s="73">
        <v>2795</v>
      </c>
      <c r="L5" s="74">
        <v>47552</v>
      </c>
      <c r="M5" s="73">
        <v>4680</v>
      </c>
      <c r="N5" s="74">
        <v>42779.5</v>
      </c>
      <c r="O5" s="75">
        <v>4167</v>
      </c>
      <c r="P5" s="76">
        <f aca="true" t="shared" si="1" ref="P5:P32">J5+L5+N5</f>
        <v>117460</v>
      </c>
      <c r="Q5" s="77">
        <f aca="true" t="shared" si="2" ref="Q5:Q32">K5+M5+O5</f>
        <v>11642</v>
      </c>
      <c r="R5" s="78">
        <f aca="true" t="shared" si="3" ref="R5:R32">Q5/H5</f>
        <v>200.72413793103448</v>
      </c>
      <c r="S5" s="79">
        <f aca="true" t="shared" si="4" ref="S5:S32">+P5/Q5</f>
        <v>10.089331729943309</v>
      </c>
      <c r="T5" s="94">
        <v>172217</v>
      </c>
      <c r="U5" s="95">
        <f aca="true" t="shared" si="5" ref="U5:U12">-(T5-P5)/T5</f>
        <v>-0.31795351213875517</v>
      </c>
      <c r="V5" s="88">
        <v>401122.5</v>
      </c>
      <c r="W5" s="89">
        <v>41237</v>
      </c>
      <c r="X5" s="90">
        <f aca="true" t="shared" si="6" ref="X5:X32">V5/W5</f>
        <v>9.72724737493028</v>
      </c>
    </row>
    <row r="6" spans="2:24" s="31" customFormat="1" ht="27.75" customHeight="1">
      <c r="B6" s="70">
        <f t="shared" si="0"/>
        <v>2</v>
      </c>
      <c r="C6" s="93" t="s">
        <v>83</v>
      </c>
      <c r="D6" s="65">
        <v>6.05</v>
      </c>
      <c r="E6" s="66" t="s">
        <v>0</v>
      </c>
      <c r="F6" s="67" t="s">
        <v>84</v>
      </c>
      <c r="G6" s="68">
        <v>31</v>
      </c>
      <c r="H6" s="49">
        <v>31</v>
      </c>
      <c r="I6" s="63">
        <v>2</v>
      </c>
      <c r="J6" s="72">
        <v>16626</v>
      </c>
      <c r="K6" s="73">
        <v>1898</v>
      </c>
      <c r="L6" s="74">
        <v>22053</v>
      </c>
      <c r="M6" s="73">
        <v>2352</v>
      </c>
      <c r="N6" s="74">
        <v>19906</v>
      </c>
      <c r="O6" s="75">
        <v>2107</v>
      </c>
      <c r="P6" s="76">
        <f t="shared" si="1"/>
        <v>58585</v>
      </c>
      <c r="Q6" s="77">
        <f t="shared" si="2"/>
        <v>6357</v>
      </c>
      <c r="R6" s="78">
        <f t="shared" si="3"/>
        <v>205.06451612903226</v>
      </c>
      <c r="S6" s="79">
        <f t="shared" si="4"/>
        <v>9.21582507472078</v>
      </c>
      <c r="T6" s="94">
        <v>108604.5</v>
      </c>
      <c r="U6" s="95">
        <f t="shared" si="5"/>
        <v>-0.4605656303376011</v>
      </c>
      <c r="V6" s="88">
        <v>233604</v>
      </c>
      <c r="W6" s="89">
        <v>26030</v>
      </c>
      <c r="X6" s="90">
        <f t="shared" si="6"/>
        <v>8.974414137533616</v>
      </c>
    </row>
    <row r="7" spans="2:24" s="31" customFormat="1" ht="27.75" customHeight="1">
      <c r="B7" s="70">
        <f t="shared" si="0"/>
        <v>3</v>
      </c>
      <c r="C7" s="93" t="s">
        <v>64</v>
      </c>
      <c r="D7" s="65">
        <v>40627</v>
      </c>
      <c r="E7" s="66" t="s">
        <v>0</v>
      </c>
      <c r="F7" s="67" t="s">
        <v>65</v>
      </c>
      <c r="G7" s="68">
        <v>137</v>
      </c>
      <c r="H7" s="49">
        <v>79</v>
      </c>
      <c r="I7" s="63">
        <v>8</v>
      </c>
      <c r="J7" s="72">
        <v>11231</v>
      </c>
      <c r="K7" s="73">
        <v>1336</v>
      </c>
      <c r="L7" s="74">
        <v>16941.5</v>
      </c>
      <c r="M7" s="73">
        <v>1971</v>
      </c>
      <c r="N7" s="74">
        <v>14258</v>
      </c>
      <c r="O7" s="75">
        <v>1707</v>
      </c>
      <c r="P7" s="76">
        <f t="shared" si="1"/>
        <v>42430.5</v>
      </c>
      <c r="Q7" s="77">
        <f t="shared" si="2"/>
        <v>5014</v>
      </c>
      <c r="R7" s="78">
        <f t="shared" si="3"/>
        <v>63.46835443037975</v>
      </c>
      <c r="S7" s="79">
        <f t="shared" si="4"/>
        <v>8.46240526525728</v>
      </c>
      <c r="T7" s="94">
        <v>78367.5</v>
      </c>
      <c r="U7" s="95">
        <f t="shared" si="5"/>
        <v>-0.4585701981050818</v>
      </c>
      <c r="V7" s="88">
        <v>4461375.75</v>
      </c>
      <c r="W7" s="103">
        <v>468340</v>
      </c>
      <c r="X7" s="90">
        <f t="shared" si="6"/>
        <v>9.525933616603321</v>
      </c>
    </row>
    <row r="8" spans="2:24" s="31" customFormat="1" ht="27.75" customHeight="1">
      <c r="B8" s="70">
        <f t="shared" si="0"/>
        <v>4</v>
      </c>
      <c r="C8" s="93" t="s">
        <v>69</v>
      </c>
      <c r="D8" s="65">
        <v>40641</v>
      </c>
      <c r="E8" s="66" t="s">
        <v>0</v>
      </c>
      <c r="F8" s="67" t="s">
        <v>1</v>
      </c>
      <c r="G8" s="68">
        <v>137</v>
      </c>
      <c r="H8" s="49">
        <v>70</v>
      </c>
      <c r="I8" s="63">
        <v>6</v>
      </c>
      <c r="J8" s="72">
        <v>6346</v>
      </c>
      <c r="K8" s="73">
        <v>1096</v>
      </c>
      <c r="L8" s="74">
        <v>14632.5</v>
      </c>
      <c r="M8" s="73">
        <v>1914</v>
      </c>
      <c r="N8" s="74">
        <v>13427.5</v>
      </c>
      <c r="O8" s="75">
        <v>1772</v>
      </c>
      <c r="P8" s="76">
        <f t="shared" si="1"/>
        <v>34406</v>
      </c>
      <c r="Q8" s="77">
        <f t="shared" si="2"/>
        <v>4782</v>
      </c>
      <c r="R8" s="78">
        <f t="shared" si="3"/>
        <v>68.31428571428572</v>
      </c>
      <c r="S8" s="79">
        <f t="shared" si="4"/>
        <v>7.194897532413216</v>
      </c>
      <c r="T8" s="94">
        <v>66431.5</v>
      </c>
      <c r="U8" s="95">
        <f t="shared" si="5"/>
        <v>-0.48208304795164947</v>
      </c>
      <c r="V8" s="88">
        <v>3228486.99</v>
      </c>
      <c r="W8" s="103">
        <v>325672</v>
      </c>
      <c r="X8" s="90">
        <f t="shared" si="6"/>
        <v>9.913308451448083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58</v>
      </c>
      <c r="I9" s="63">
        <v>5</v>
      </c>
      <c r="J9" s="72">
        <v>7666</v>
      </c>
      <c r="K9" s="73">
        <v>1102</v>
      </c>
      <c r="L9" s="74">
        <v>13789</v>
      </c>
      <c r="M9" s="73">
        <v>1649</v>
      </c>
      <c r="N9" s="74">
        <v>12778.5</v>
      </c>
      <c r="O9" s="75">
        <v>1776</v>
      </c>
      <c r="P9" s="76">
        <f t="shared" si="1"/>
        <v>34233.5</v>
      </c>
      <c r="Q9" s="77">
        <f t="shared" si="2"/>
        <v>4527</v>
      </c>
      <c r="R9" s="78">
        <f t="shared" si="3"/>
        <v>78.05172413793103</v>
      </c>
      <c r="S9" s="79">
        <f t="shared" si="4"/>
        <v>7.562072012370223</v>
      </c>
      <c r="T9" s="94">
        <v>40543.5</v>
      </c>
      <c r="U9" s="95">
        <f t="shared" si="5"/>
        <v>-0.15563530528938055</v>
      </c>
      <c r="V9" s="88">
        <v>734256.5</v>
      </c>
      <c r="W9" s="103">
        <v>76636</v>
      </c>
      <c r="X9" s="90">
        <f t="shared" si="6"/>
        <v>9.581091132105016</v>
      </c>
    </row>
    <row r="10" spans="2:24" s="31" customFormat="1" ht="27.75" customHeight="1">
      <c r="B10" s="70">
        <f t="shared" si="0"/>
        <v>6</v>
      </c>
      <c r="C10" s="93" t="s">
        <v>78</v>
      </c>
      <c r="D10" s="65">
        <v>40662</v>
      </c>
      <c r="E10" s="66" t="s">
        <v>0</v>
      </c>
      <c r="F10" s="67" t="s">
        <v>1</v>
      </c>
      <c r="G10" s="68">
        <v>19</v>
      </c>
      <c r="H10" s="49">
        <v>19</v>
      </c>
      <c r="I10" s="63">
        <v>3</v>
      </c>
      <c r="J10" s="72">
        <v>7073</v>
      </c>
      <c r="K10" s="73">
        <v>625</v>
      </c>
      <c r="L10" s="74">
        <v>13467.5</v>
      </c>
      <c r="M10" s="73">
        <v>1190</v>
      </c>
      <c r="N10" s="74">
        <v>9480.5</v>
      </c>
      <c r="O10" s="75">
        <v>866</v>
      </c>
      <c r="P10" s="76">
        <f t="shared" si="1"/>
        <v>30021</v>
      </c>
      <c r="Q10" s="77">
        <f t="shared" si="2"/>
        <v>2681</v>
      </c>
      <c r="R10" s="78">
        <f t="shared" si="3"/>
        <v>141.10526315789474</v>
      </c>
      <c r="S10" s="79">
        <f t="shared" si="4"/>
        <v>11.197687430063409</v>
      </c>
      <c r="T10" s="94">
        <v>31997.5</v>
      </c>
      <c r="U10" s="95">
        <f t="shared" si="5"/>
        <v>-0.061770450816470035</v>
      </c>
      <c r="V10" s="88">
        <v>181927.75</v>
      </c>
      <c r="W10" s="103">
        <v>14589</v>
      </c>
      <c r="X10" s="90">
        <f t="shared" si="6"/>
        <v>12.470200150798547</v>
      </c>
    </row>
    <row r="11" spans="2:24" s="31" customFormat="1" ht="27.75" customHeight="1">
      <c r="B11" s="70">
        <f t="shared" si="0"/>
        <v>7</v>
      </c>
      <c r="C11" s="93" t="s">
        <v>71</v>
      </c>
      <c r="D11" s="65">
        <v>40641</v>
      </c>
      <c r="E11" s="66" t="s">
        <v>0</v>
      </c>
      <c r="F11" s="67" t="s">
        <v>51</v>
      </c>
      <c r="G11" s="68">
        <v>128</v>
      </c>
      <c r="H11" s="49">
        <v>43</v>
      </c>
      <c r="I11" s="63">
        <v>6</v>
      </c>
      <c r="J11" s="72">
        <v>5459.5</v>
      </c>
      <c r="K11" s="73">
        <v>804</v>
      </c>
      <c r="L11" s="74">
        <v>9141.5</v>
      </c>
      <c r="M11" s="73">
        <v>1352</v>
      </c>
      <c r="N11" s="74">
        <v>7158.5</v>
      </c>
      <c r="O11" s="75">
        <v>1107</v>
      </c>
      <c r="P11" s="76">
        <f t="shared" si="1"/>
        <v>21759.5</v>
      </c>
      <c r="Q11" s="77">
        <f t="shared" si="2"/>
        <v>3263</v>
      </c>
      <c r="R11" s="78">
        <f t="shared" si="3"/>
        <v>75.88372093023256</v>
      </c>
      <c r="S11" s="79">
        <f t="shared" si="4"/>
        <v>6.668556543058535</v>
      </c>
      <c r="T11" s="94">
        <v>29572</v>
      </c>
      <c r="U11" s="95">
        <f t="shared" si="5"/>
        <v>-0.2641857162180441</v>
      </c>
      <c r="V11" s="102">
        <v>1805555.25</v>
      </c>
      <c r="W11" s="103">
        <v>177765</v>
      </c>
      <c r="X11" s="90">
        <f t="shared" si="6"/>
        <v>10.156978314066324</v>
      </c>
    </row>
    <row r="12" spans="2:24" s="31" customFormat="1" ht="27.75" customHeight="1">
      <c r="B12" s="70">
        <f t="shared" si="0"/>
        <v>8</v>
      </c>
      <c r="C12" s="93" t="s">
        <v>77</v>
      </c>
      <c r="D12" s="65">
        <v>40655</v>
      </c>
      <c r="E12" s="66" t="s">
        <v>0</v>
      </c>
      <c r="F12" s="105" t="s">
        <v>21</v>
      </c>
      <c r="G12" s="68">
        <v>15</v>
      </c>
      <c r="H12" s="49">
        <v>15</v>
      </c>
      <c r="I12" s="63">
        <v>4</v>
      </c>
      <c r="J12" s="72">
        <v>2804</v>
      </c>
      <c r="K12" s="73">
        <v>302</v>
      </c>
      <c r="L12" s="74">
        <v>4926</v>
      </c>
      <c r="M12" s="73">
        <v>539</v>
      </c>
      <c r="N12" s="74">
        <v>5547.5</v>
      </c>
      <c r="O12" s="75">
        <v>594</v>
      </c>
      <c r="P12" s="76">
        <f t="shared" si="1"/>
        <v>13277.5</v>
      </c>
      <c r="Q12" s="77">
        <f t="shared" si="2"/>
        <v>1435</v>
      </c>
      <c r="R12" s="78">
        <f t="shared" si="3"/>
        <v>95.66666666666667</v>
      </c>
      <c r="S12" s="79">
        <f t="shared" si="4"/>
        <v>9.252613240418118</v>
      </c>
      <c r="T12" s="94">
        <v>11418.5</v>
      </c>
      <c r="U12" s="95">
        <f t="shared" si="5"/>
        <v>0.16280597276349784</v>
      </c>
      <c r="V12" s="102">
        <v>91587.5</v>
      </c>
      <c r="W12" s="103">
        <v>11045</v>
      </c>
      <c r="X12" s="90">
        <f t="shared" si="6"/>
        <v>8.2922136713445</v>
      </c>
    </row>
    <row r="13" spans="2:24" s="31" customFormat="1" ht="27.75" customHeight="1">
      <c r="B13" s="70">
        <f t="shared" si="0"/>
        <v>9</v>
      </c>
      <c r="C13" s="93" t="s">
        <v>90</v>
      </c>
      <c r="D13" s="65">
        <v>40676</v>
      </c>
      <c r="E13" s="66" t="s">
        <v>0</v>
      </c>
      <c r="F13" s="105" t="s">
        <v>91</v>
      </c>
      <c r="G13" s="68">
        <v>10</v>
      </c>
      <c r="H13" s="49">
        <v>10</v>
      </c>
      <c r="I13" s="63">
        <v>1</v>
      </c>
      <c r="J13" s="72">
        <v>2956.5</v>
      </c>
      <c r="K13" s="73">
        <v>304</v>
      </c>
      <c r="L13" s="74">
        <v>4808.5</v>
      </c>
      <c r="M13" s="73">
        <v>487</v>
      </c>
      <c r="N13" s="74">
        <v>5500</v>
      </c>
      <c r="O13" s="75">
        <v>524</v>
      </c>
      <c r="P13" s="76">
        <f t="shared" si="1"/>
        <v>13265</v>
      </c>
      <c r="Q13" s="77">
        <f t="shared" si="2"/>
        <v>1315</v>
      </c>
      <c r="R13" s="78">
        <f t="shared" si="3"/>
        <v>131.5</v>
      </c>
      <c r="S13" s="79">
        <f t="shared" si="4"/>
        <v>10.087452471482889</v>
      </c>
      <c r="T13" s="94"/>
      <c r="U13" s="95"/>
      <c r="V13" s="102">
        <v>13265</v>
      </c>
      <c r="W13" s="103">
        <v>1315</v>
      </c>
      <c r="X13" s="90">
        <f t="shared" si="6"/>
        <v>10.087452471482889</v>
      </c>
    </row>
    <row r="14" spans="2:24" s="31" customFormat="1" ht="27.75" customHeight="1">
      <c r="B14" s="70">
        <f t="shared" si="0"/>
        <v>10</v>
      </c>
      <c r="C14" s="93" t="s">
        <v>46</v>
      </c>
      <c r="D14" s="65">
        <v>40585</v>
      </c>
      <c r="E14" s="66" t="s">
        <v>0</v>
      </c>
      <c r="F14" s="67" t="s">
        <v>47</v>
      </c>
      <c r="G14" s="68">
        <v>58</v>
      </c>
      <c r="H14" s="49">
        <v>15</v>
      </c>
      <c r="I14" s="63">
        <v>14</v>
      </c>
      <c r="J14" s="72">
        <v>3033.5</v>
      </c>
      <c r="K14" s="73">
        <v>406</v>
      </c>
      <c r="L14" s="74">
        <v>4993.5</v>
      </c>
      <c r="M14" s="73">
        <v>643</v>
      </c>
      <c r="N14" s="74">
        <v>4656.5</v>
      </c>
      <c r="O14" s="75">
        <v>586</v>
      </c>
      <c r="P14" s="76">
        <f t="shared" si="1"/>
        <v>12683.5</v>
      </c>
      <c r="Q14" s="77">
        <f t="shared" si="2"/>
        <v>1635</v>
      </c>
      <c r="R14" s="78">
        <f t="shared" si="3"/>
        <v>109</v>
      </c>
      <c r="S14" s="79">
        <f t="shared" si="4"/>
        <v>7.757492354740061</v>
      </c>
      <c r="T14" s="94">
        <v>10281.5</v>
      </c>
      <c r="U14" s="95">
        <f>-(T14-P14)/T14</f>
        <v>0.2336234985167534</v>
      </c>
      <c r="V14" s="102">
        <v>913926.25</v>
      </c>
      <c r="W14" s="103">
        <v>116583</v>
      </c>
      <c r="X14" s="90">
        <f t="shared" si="6"/>
        <v>7.839275451824022</v>
      </c>
    </row>
    <row r="15" spans="2:24" s="31" customFormat="1" ht="27.75" customHeight="1">
      <c r="B15" s="70">
        <f t="shared" si="0"/>
        <v>11</v>
      </c>
      <c r="C15" s="93" t="s">
        <v>82</v>
      </c>
      <c r="D15" s="65">
        <v>40662</v>
      </c>
      <c r="E15" s="66" t="s">
        <v>0</v>
      </c>
      <c r="F15" s="67" t="s">
        <v>21</v>
      </c>
      <c r="G15" s="68">
        <v>8</v>
      </c>
      <c r="H15" s="49">
        <v>6</v>
      </c>
      <c r="I15" s="63">
        <v>3</v>
      </c>
      <c r="J15" s="72">
        <v>4232</v>
      </c>
      <c r="K15" s="73">
        <v>241</v>
      </c>
      <c r="L15" s="74">
        <v>4527.5</v>
      </c>
      <c r="M15" s="73">
        <v>267</v>
      </c>
      <c r="N15" s="74">
        <v>3075</v>
      </c>
      <c r="O15" s="75">
        <v>180</v>
      </c>
      <c r="P15" s="76">
        <f t="shared" si="1"/>
        <v>11834.5</v>
      </c>
      <c r="Q15" s="77">
        <f t="shared" si="2"/>
        <v>688</v>
      </c>
      <c r="R15" s="78">
        <f t="shared" si="3"/>
        <v>114.66666666666667</v>
      </c>
      <c r="S15" s="79">
        <f t="shared" si="4"/>
        <v>17.201308139534884</v>
      </c>
      <c r="T15" s="94">
        <v>24622</v>
      </c>
      <c r="U15" s="95">
        <f>-(T15-P15)/T15</f>
        <v>-0.5193526114856633</v>
      </c>
      <c r="V15" s="88">
        <v>126339.25</v>
      </c>
      <c r="W15" s="101">
        <v>8484</v>
      </c>
      <c r="X15" s="90">
        <f t="shared" si="6"/>
        <v>14.89147218293258</v>
      </c>
    </row>
    <row r="16" spans="2:24" s="31" customFormat="1" ht="27.75" customHeight="1">
      <c r="B16" s="70">
        <f t="shared" si="0"/>
        <v>12</v>
      </c>
      <c r="C16" s="93" t="s">
        <v>88</v>
      </c>
      <c r="D16" s="65">
        <v>40676</v>
      </c>
      <c r="E16" s="66" t="s">
        <v>0</v>
      </c>
      <c r="F16" s="67" t="s">
        <v>89</v>
      </c>
      <c r="G16" s="68">
        <v>10</v>
      </c>
      <c r="H16" s="49">
        <v>10</v>
      </c>
      <c r="I16" s="63">
        <v>1</v>
      </c>
      <c r="J16" s="72">
        <v>2459</v>
      </c>
      <c r="K16" s="73">
        <v>200</v>
      </c>
      <c r="L16" s="74">
        <v>3372</v>
      </c>
      <c r="M16" s="73">
        <v>272</v>
      </c>
      <c r="N16" s="74">
        <v>4349.5</v>
      </c>
      <c r="O16" s="75">
        <v>368</v>
      </c>
      <c r="P16" s="76">
        <f t="shared" si="1"/>
        <v>10180.5</v>
      </c>
      <c r="Q16" s="77">
        <f t="shared" si="2"/>
        <v>840</v>
      </c>
      <c r="R16" s="78">
        <f t="shared" si="3"/>
        <v>84</v>
      </c>
      <c r="S16" s="79">
        <f t="shared" si="4"/>
        <v>12.119642857142857</v>
      </c>
      <c r="T16" s="94"/>
      <c r="U16" s="95"/>
      <c r="V16" s="88">
        <v>10180.5</v>
      </c>
      <c r="W16" s="89">
        <v>840</v>
      </c>
      <c r="X16" s="90">
        <f t="shared" si="6"/>
        <v>12.119642857142857</v>
      </c>
    </row>
    <row r="17" spans="2:24" s="31" customFormat="1" ht="27.75" customHeight="1">
      <c r="B17" s="70">
        <f t="shared" si="0"/>
        <v>13</v>
      </c>
      <c r="C17" s="93" t="s">
        <v>76</v>
      </c>
      <c r="D17" s="65">
        <v>40655</v>
      </c>
      <c r="E17" s="66" t="s">
        <v>0</v>
      </c>
      <c r="F17" s="67" t="s">
        <v>51</v>
      </c>
      <c r="G17" s="68">
        <v>156</v>
      </c>
      <c r="H17" s="49">
        <v>39</v>
      </c>
      <c r="I17" s="63">
        <v>4</v>
      </c>
      <c r="J17" s="72">
        <v>1258</v>
      </c>
      <c r="K17" s="73">
        <v>198</v>
      </c>
      <c r="L17" s="74">
        <v>3287.5</v>
      </c>
      <c r="M17" s="73">
        <v>456</v>
      </c>
      <c r="N17" s="74">
        <v>2838.5</v>
      </c>
      <c r="O17" s="75">
        <v>394</v>
      </c>
      <c r="P17" s="76">
        <f t="shared" si="1"/>
        <v>7384</v>
      </c>
      <c r="Q17" s="77">
        <f t="shared" si="2"/>
        <v>1048</v>
      </c>
      <c r="R17" s="78">
        <f t="shared" si="3"/>
        <v>26.871794871794872</v>
      </c>
      <c r="S17" s="79">
        <f t="shared" si="4"/>
        <v>7.0458015267175576</v>
      </c>
      <c r="T17" s="94">
        <v>24408</v>
      </c>
      <c r="U17" s="95">
        <f>-(T17-P17)/T17</f>
        <v>-0.6974762372992461</v>
      </c>
      <c r="V17" s="88">
        <v>812683.5</v>
      </c>
      <c r="W17" s="89">
        <v>97806</v>
      </c>
      <c r="X17" s="90">
        <f t="shared" si="6"/>
        <v>8.309137476228452</v>
      </c>
    </row>
    <row r="18" spans="2:24" s="31" customFormat="1" ht="27.75" customHeight="1">
      <c r="B18" s="70">
        <f t="shared" si="0"/>
        <v>14</v>
      </c>
      <c r="C18" s="93" t="s">
        <v>70</v>
      </c>
      <c r="D18" s="65">
        <v>40641</v>
      </c>
      <c r="E18" s="66" t="s">
        <v>0</v>
      </c>
      <c r="F18" s="67" t="s">
        <v>22</v>
      </c>
      <c r="G18" s="68">
        <v>22</v>
      </c>
      <c r="H18" s="49">
        <v>9</v>
      </c>
      <c r="I18" s="63">
        <v>6</v>
      </c>
      <c r="J18" s="72">
        <v>1576</v>
      </c>
      <c r="K18" s="73">
        <v>191</v>
      </c>
      <c r="L18" s="74">
        <v>1831.5</v>
      </c>
      <c r="M18" s="73">
        <v>268</v>
      </c>
      <c r="N18" s="74">
        <v>1498</v>
      </c>
      <c r="O18" s="75">
        <v>173</v>
      </c>
      <c r="P18" s="76">
        <f t="shared" si="1"/>
        <v>4905.5</v>
      </c>
      <c r="Q18" s="77">
        <f t="shared" si="2"/>
        <v>632</v>
      </c>
      <c r="R18" s="78">
        <f t="shared" si="3"/>
        <v>70.22222222222223</v>
      </c>
      <c r="S18" s="79">
        <f t="shared" si="4"/>
        <v>7.761867088607595</v>
      </c>
      <c r="T18" s="94">
        <v>9067.5</v>
      </c>
      <c r="U18" s="95">
        <f>-(T18-P18)/T18</f>
        <v>-0.45900192996967193</v>
      </c>
      <c r="V18" s="88">
        <v>233504.25</v>
      </c>
      <c r="W18" s="89">
        <v>20322</v>
      </c>
      <c r="X18" s="90">
        <f t="shared" si="6"/>
        <v>11.490219958665486</v>
      </c>
    </row>
    <row r="19" spans="2:24" s="31" customFormat="1" ht="27.75" customHeight="1">
      <c r="B19" s="70">
        <f t="shared" si="0"/>
        <v>15</v>
      </c>
      <c r="C19" s="93" t="s">
        <v>59</v>
      </c>
      <c r="D19" s="65">
        <v>40613</v>
      </c>
      <c r="E19" s="66" t="s">
        <v>0</v>
      </c>
      <c r="F19" s="67" t="s">
        <v>60</v>
      </c>
      <c r="G19" s="68">
        <v>25</v>
      </c>
      <c r="H19" s="49">
        <v>12</v>
      </c>
      <c r="I19" s="63">
        <v>10</v>
      </c>
      <c r="J19" s="72">
        <v>1112</v>
      </c>
      <c r="K19" s="73">
        <v>221</v>
      </c>
      <c r="L19" s="74">
        <v>1649</v>
      </c>
      <c r="M19" s="73">
        <v>329</v>
      </c>
      <c r="N19" s="74">
        <v>1682</v>
      </c>
      <c r="O19" s="75">
        <v>353</v>
      </c>
      <c r="P19" s="76">
        <f t="shared" si="1"/>
        <v>4443</v>
      </c>
      <c r="Q19" s="77">
        <f t="shared" si="2"/>
        <v>903</v>
      </c>
      <c r="R19" s="78">
        <f t="shared" si="3"/>
        <v>75.25</v>
      </c>
      <c r="S19" s="79">
        <f t="shared" si="4"/>
        <v>4.920265780730897</v>
      </c>
      <c r="T19" s="94">
        <v>9590.5</v>
      </c>
      <c r="U19" s="95">
        <f>-(T19-P19)/T19</f>
        <v>-0.5367290547938064</v>
      </c>
      <c r="V19" s="88">
        <v>280200</v>
      </c>
      <c r="W19" s="89">
        <v>39923</v>
      </c>
      <c r="X19" s="90">
        <f t="shared" si="6"/>
        <v>7.018510632968464</v>
      </c>
    </row>
    <row r="20" spans="2:24" s="31" customFormat="1" ht="27.75" customHeight="1">
      <c r="B20" s="70">
        <f t="shared" si="0"/>
        <v>16</v>
      </c>
      <c r="C20" s="93" t="s">
        <v>79</v>
      </c>
      <c r="D20" s="65">
        <v>40662</v>
      </c>
      <c r="E20" s="66" t="s">
        <v>0</v>
      </c>
      <c r="F20" s="67" t="s">
        <v>24</v>
      </c>
      <c r="G20" s="68">
        <v>10</v>
      </c>
      <c r="H20" s="49">
        <v>10</v>
      </c>
      <c r="I20" s="63">
        <v>3</v>
      </c>
      <c r="J20" s="72">
        <v>801.5</v>
      </c>
      <c r="K20" s="73">
        <v>94</v>
      </c>
      <c r="L20" s="74">
        <v>1279</v>
      </c>
      <c r="M20" s="73">
        <v>143</v>
      </c>
      <c r="N20" s="74">
        <v>1146.5</v>
      </c>
      <c r="O20" s="75">
        <v>129</v>
      </c>
      <c r="P20" s="76">
        <f t="shared" si="1"/>
        <v>3227</v>
      </c>
      <c r="Q20" s="77">
        <f t="shared" si="2"/>
        <v>366</v>
      </c>
      <c r="R20" s="78">
        <f t="shared" si="3"/>
        <v>36.6</v>
      </c>
      <c r="S20" s="79">
        <f t="shared" si="4"/>
        <v>8.816939890710383</v>
      </c>
      <c r="T20" s="94">
        <v>2412</v>
      </c>
      <c r="U20" s="95">
        <f>-(T20-P20)/T20</f>
        <v>0.337893864013267</v>
      </c>
      <c r="V20" s="88">
        <v>20393</v>
      </c>
      <c r="W20" s="89">
        <v>2141</v>
      </c>
      <c r="X20" s="90">
        <f t="shared" si="6"/>
        <v>9.524988323213451</v>
      </c>
    </row>
    <row r="21" spans="2:24" s="31" customFormat="1" ht="27.75" customHeight="1">
      <c r="B21" s="70">
        <f t="shared" si="0"/>
        <v>17</v>
      </c>
      <c r="C21" s="86" t="s">
        <v>48</v>
      </c>
      <c r="D21" s="65">
        <v>40592</v>
      </c>
      <c r="E21" s="66" t="s">
        <v>0</v>
      </c>
      <c r="F21" s="67" t="s">
        <v>1</v>
      </c>
      <c r="G21" s="68">
        <v>26</v>
      </c>
      <c r="H21" s="49">
        <v>5</v>
      </c>
      <c r="I21" s="63">
        <v>13</v>
      </c>
      <c r="J21" s="72">
        <v>501</v>
      </c>
      <c r="K21" s="73">
        <v>83</v>
      </c>
      <c r="L21" s="74">
        <v>1390</v>
      </c>
      <c r="M21" s="73">
        <v>202</v>
      </c>
      <c r="N21" s="74">
        <v>1211.5</v>
      </c>
      <c r="O21" s="75">
        <v>179</v>
      </c>
      <c r="P21" s="76">
        <f t="shared" si="1"/>
        <v>3102.5</v>
      </c>
      <c r="Q21" s="77">
        <f t="shared" si="2"/>
        <v>464</v>
      </c>
      <c r="R21" s="78">
        <f t="shared" si="3"/>
        <v>92.8</v>
      </c>
      <c r="S21" s="79">
        <f t="shared" si="4"/>
        <v>6.686422413793103</v>
      </c>
      <c r="T21" s="94">
        <v>2285.5</v>
      </c>
      <c r="U21" s="95">
        <f>-(T21-P21)/T21</f>
        <v>0.3574710129074601</v>
      </c>
      <c r="V21" s="88">
        <v>470361.25</v>
      </c>
      <c r="W21" s="89">
        <v>46523</v>
      </c>
      <c r="X21" s="90">
        <f t="shared" si="6"/>
        <v>10.11029490789502</v>
      </c>
    </row>
    <row r="22" spans="2:24" s="31" customFormat="1" ht="27.75" customHeight="1">
      <c r="B22" s="70">
        <f t="shared" si="0"/>
        <v>18</v>
      </c>
      <c r="C22" s="93" t="s">
        <v>86</v>
      </c>
      <c r="D22" s="65">
        <v>40676</v>
      </c>
      <c r="E22" s="66" t="s">
        <v>0</v>
      </c>
      <c r="F22" s="67" t="s">
        <v>87</v>
      </c>
      <c r="G22" s="68">
        <v>3</v>
      </c>
      <c r="H22" s="49">
        <v>3</v>
      </c>
      <c r="I22" s="63">
        <v>1</v>
      </c>
      <c r="J22" s="72">
        <v>1171</v>
      </c>
      <c r="K22" s="73">
        <v>71</v>
      </c>
      <c r="L22" s="74">
        <v>1015</v>
      </c>
      <c r="M22" s="73">
        <v>59</v>
      </c>
      <c r="N22" s="74">
        <v>846</v>
      </c>
      <c r="O22" s="75">
        <v>54</v>
      </c>
      <c r="P22" s="76">
        <f t="shared" si="1"/>
        <v>3032</v>
      </c>
      <c r="Q22" s="77">
        <f t="shared" si="2"/>
        <v>184</v>
      </c>
      <c r="R22" s="78">
        <f t="shared" si="3"/>
        <v>61.333333333333336</v>
      </c>
      <c r="S22" s="79">
        <f t="shared" si="4"/>
        <v>16.47826086956522</v>
      </c>
      <c r="T22" s="94"/>
      <c r="U22" s="95"/>
      <c r="V22" s="88">
        <v>3032</v>
      </c>
      <c r="W22" s="89">
        <v>184</v>
      </c>
      <c r="X22" s="90">
        <f t="shared" si="6"/>
        <v>16.47826086956522</v>
      </c>
    </row>
    <row r="23" spans="2:24" s="31" customFormat="1" ht="27.75" customHeight="1">
      <c r="B23" s="70">
        <f t="shared" si="0"/>
        <v>19</v>
      </c>
      <c r="C23" s="93" t="s">
        <v>66</v>
      </c>
      <c r="D23" s="65">
        <v>40634</v>
      </c>
      <c r="E23" s="66" t="s">
        <v>0</v>
      </c>
      <c r="F23" s="67" t="s">
        <v>67</v>
      </c>
      <c r="G23" s="68">
        <v>36</v>
      </c>
      <c r="H23" s="49">
        <v>3</v>
      </c>
      <c r="I23" s="63">
        <v>7</v>
      </c>
      <c r="J23" s="72">
        <v>719</v>
      </c>
      <c r="K23" s="73">
        <v>88</v>
      </c>
      <c r="L23" s="74">
        <v>894</v>
      </c>
      <c r="M23" s="73">
        <v>106</v>
      </c>
      <c r="N23" s="74">
        <v>783</v>
      </c>
      <c r="O23" s="75">
        <v>90</v>
      </c>
      <c r="P23" s="76">
        <f t="shared" si="1"/>
        <v>2396</v>
      </c>
      <c r="Q23" s="77">
        <f t="shared" si="2"/>
        <v>284</v>
      </c>
      <c r="R23" s="78">
        <f t="shared" si="3"/>
        <v>94.66666666666667</v>
      </c>
      <c r="S23" s="79">
        <f t="shared" si="4"/>
        <v>8.43661971830986</v>
      </c>
      <c r="T23" s="94">
        <v>5111</v>
      </c>
      <c r="U23" s="95">
        <f>-(T23-P23)/T23</f>
        <v>-0.5312072001565251</v>
      </c>
      <c r="V23" s="88">
        <v>419127</v>
      </c>
      <c r="W23" s="89">
        <v>32943</v>
      </c>
      <c r="X23" s="90">
        <f t="shared" si="6"/>
        <v>12.722793916765323</v>
      </c>
    </row>
    <row r="24" spans="2:24" s="31" customFormat="1" ht="27.75" customHeight="1">
      <c r="B24" s="70">
        <f t="shared" si="0"/>
        <v>20</v>
      </c>
      <c r="C24" s="93" t="s">
        <v>72</v>
      </c>
      <c r="D24" s="65">
        <v>40648</v>
      </c>
      <c r="E24" s="66" t="s">
        <v>0</v>
      </c>
      <c r="F24" s="67" t="s">
        <v>73</v>
      </c>
      <c r="G24" s="68">
        <v>28</v>
      </c>
      <c r="H24" s="49">
        <v>10</v>
      </c>
      <c r="I24" s="63">
        <v>5</v>
      </c>
      <c r="J24" s="72">
        <v>622</v>
      </c>
      <c r="K24" s="73">
        <v>90</v>
      </c>
      <c r="L24" s="74">
        <v>773</v>
      </c>
      <c r="M24" s="73">
        <v>109</v>
      </c>
      <c r="N24" s="74">
        <v>862</v>
      </c>
      <c r="O24" s="75">
        <v>115</v>
      </c>
      <c r="P24" s="76">
        <f t="shared" si="1"/>
        <v>2257</v>
      </c>
      <c r="Q24" s="77">
        <f t="shared" si="2"/>
        <v>314</v>
      </c>
      <c r="R24" s="78">
        <f t="shared" si="3"/>
        <v>31.4</v>
      </c>
      <c r="S24" s="79">
        <f t="shared" si="4"/>
        <v>7.187898089171974</v>
      </c>
      <c r="T24" s="94">
        <v>2552</v>
      </c>
      <c r="U24" s="95">
        <f>-(T24-P24)/T24</f>
        <v>-0.11559561128526646</v>
      </c>
      <c r="V24" s="88">
        <v>136747</v>
      </c>
      <c r="W24" s="89">
        <v>14537</v>
      </c>
      <c r="X24" s="90">
        <f t="shared" si="6"/>
        <v>9.406823966430487</v>
      </c>
    </row>
    <row r="25" spans="2:24" s="31" customFormat="1" ht="27.75" customHeight="1">
      <c r="B25" s="70">
        <f t="shared" si="0"/>
        <v>21</v>
      </c>
      <c r="C25" s="93" t="s">
        <v>61</v>
      </c>
      <c r="D25" s="65">
        <v>40620</v>
      </c>
      <c r="E25" s="66" t="s">
        <v>0</v>
      </c>
      <c r="F25" s="67" t="s">
        <v>62</v>
      </c>
      <c r="G25" s="68">
        <v>18</v>
      </c>
      <c r="H25" s="49">
        <v>6</v>
      </c>
      <c r="I25" s="63">
        <v>9</v>
      </c>
      <c r="J25" s="72">
        <v>516</v>
      </c>
      <c r="K25" s="73">
        <v>86</v>
      </c>
      <c r="L25" s="74">
        <v>846.5</v>
      </c>
      <c r="M25" s="73">
        <v>148</v>
      </c>
      <c r="N25" s="74">
        <v>845</v>
      </c>
      <c r="O25" s="75">
        <v>137</v>
      </c>
      <c r="P25" s="76">
        <f t="shared" si="1"/>
        <v>2207.5</v>
      </c>
      <c r="Q25" s="77">
        <f t="shared" si="2"/>
        <v>371</v>
      </c>
      <c r="R25" s="78">
        <f t="shared" si="3"/>
        <v>61.833333333333336</v>
      </c>
      <c r="S25" s="79">
        <f t="shared" si="4"/>
        <v>5.950134770889488</v>
      </c>
      <c r="T25" s="94">
        <v>1590</v>
      </c>
      <c r="U25" s="95">
        <f>-(T25-P25)/T25</f>
        <v>0.38836477987421386</v>
      </c>
      <c r="V25" s="88">
        <v>171993</v>
      </c>
      <c r="W25" s="89">
        <v>24259</v>
      </c>
      <c r="X25" s="90">
        <f t="shared" si="6"/>
        <v>7.089863555793726</v>
      </c>
    </row>
    <row r="26" spans="2:24" s="31" customFormat="1" ht="27.75" customHeight="1">
      <c r="B26" s="70">
        <f t="shared" si="0"/>
        <v>22</v>
      </c>
      <c r="C26" s="93" t="s">
        <v>50</v>
      </c>
      <c r="D26" s="65">
        <v>40599</v>
      </c>
      <c r="E26" s="66" t="s">
        <v>0</v>
      </c>
      <c r="F26" s="67" t="s">
        <v>51</v>
      </c>
      <c r="G26" s="68">
        <v>60</v>
      </c>
      <c r="H26" s="49">
        <v>4</v>
      </c>
      <c r="I26" s="63">
        <v>12</v>
      </c>
      <c r="J26" s="72">
        <v>314.5</v>
      </c>
      <c r="K26" s="73">
        <v>64</v>
      </c>
      <c r="L26" s="74">
        <v>827.5</v>
      </c>
      <c r="M26" s="73">
        <v>166</v>
      </c>
      <c r="N26" s="74">
        <v>788</v>
      </c>
      <c r="O26" s="75">
        <v>157</v>
      </c>
      <c r="P26" s="76">
        <f t="shared" si="1"/>
        <v>1930</v>
      </c>
      <c r="Q26" s="77">
        <f t="shared" si="2"/>
        <v>387</v>
      </c>
      <c r="R26" s="78">
        <f t="shared" si="3"/>
        <v>96.75</v>
      </c>
      <c r="S26" s="79">
        <f t="shared" si="4"/>
        <v>4.987080103359173</v>
      </c>
      <c r="T26" s="94">
        <v>1660.5</v>
      </c>
      <c r="U26" s="95">
        <f>-(T26-P26)/T26</f>
        <v>0.16230051189400782</v>
      </c>
      <c r="V26" s="88">
        <v>616560.5</v>
      </c>
      <c r="W26" s="89">
        <v>59130</v>
      </c>
      <c r="X26" s="90">
        <f t="shared" si="6"/>
        <v>10.427202773549805</v>
      </c>
    </row>
    <row r="27" spans="2:24" s="31" customFormat="1" ht="27.75" customHeight="1">
      <c r="B27" s="70">
        <f t="shared" si="0"/>
        <v>23</v>
      </c>
      <c r="C27" s="93" t="s">
        <v>80</v>
      </c>
      <c r="D27" s="65">
        <v>40662</v>
      </c>
      <c r="E27" s="66" t="s">
        <v>0</v>
      </c>
      <c r="F27" s="67" t="s">
        <v>81</v>
      </c>
      <c r="G27" s="68">
        <v>10</v>
      </c>
      <c r="H27" s="49">
        <v>6</v>
      </c>
      <c r="I27" s="63">
        <v>3</v>
      </c>
      <c r="J27" s="72">
        <v>299</v>
      </c>
      <c r="K27" s="73">
        <v>34</v>
      </c>
      <c r="L27" s="74">
        <v>644</v>
      </c>
      <c r="M27" s="73">
        <v>64</v>
      </c>
      <c r="N27" s="74">
        <v>681</v>
      </c>
      <c r="O27" s="75">
        <v>66</v>
      </c>
      <c r="P27" s="76">
        <f t="shared" si="1"/>
        <v>1624</v>
      </c>
      <c r="Q27" s="77">
        <f t="shared" si="2"/>
        <v>164</v>
      </c>
      <c r="R27" s="78">
        <f t="shared" si="3"/>
        <v>27.333333333333332</v>
      </c>
      <c r="S27" s="79">
        <f t="shared" si="4"/>
        <v>9.902439024390244</v>
      </c>
      <c r="T27" s="94">
        <v>1505.5</v>
      </c>
      <c r="U27" s="95">
        <f>-(T27-P27)/T27</f>
        <v>0.07871139156426436</v>
      </c>
      <c r="V27" s="88">
        <v>17171.25</v>
      </c>
      <c r="W27" s="89">
        <v>2207</v>
      </c>
      <c r="X27" s="90">
        <f t="shared" si="6"/>
        <v>7.780357951971001</v>
      </c>
    </row>
    <row r="28" spans="2:24" s="31" customFormat="1" ht="27.75" customHeight="1">
      <c r="B28" s="70">
        <f t="shared" si="0"/>
        <v>24</v>
      </c>
      <c r="C28" s="86" t="s">
        <v>55</v>
      </c>
      <c r="D28" s="65">
        <v>40606</v>
      </c>
      <c r="E28" s="66" t="s">
        <v>0</v>
      </c>
      <c r="F28" s="67" t="s">
        <v>21</v>
      </c>
      <c r="G28" s="68">
        <v>6</v>
      </c>
      <c r="H28" s="49">
        <v>3</v>
      </c>
      <c r="I28" s="63">
        <v>10</v>
      </c>
      <c r="J28" s="72">
        <v>370</v>
      </c>
      <c r="K28" s="73">
        <v>48</v>
      </c>
      <c r="L28" s="74">
        <v>640</v>
      </c>
      <c r="M28" s="73">
        <v>87</v>
      </c>
      <c r="N28" s="74">
        <v>527</v>
      </c>
      <c r="O28" s="75">
        <v>65</v>
      </c>
      <c r="P28" s="76">
        <f t="shared" si="1"/>
        <v>1537</v>
      </c>
      <c r="Q28" s="77">
        <f t="shared" si="2"/>
        <v>200</v>
      </c>
      <c r="R28" s="78">
        <f t="shared" si="3"/>
        <v>66.66666666666667</v>
      </c>
      <c r="S28" s="79">
        <f t="shared" si="4"/>
        <v>7.685</v>
      </c>
      <c r="T28" s="94"/>
      <c r="U28" s="95"/>
      <c r="V28" s="88">
        <v>49952.5</v>
      </c>
      <c r="W28" s="89">
        <v>4971</v>
      </c>
      <c r="X28" s="90">
        <f t="shared" si="6"/>
        <v>10.048782941058137</v>
      </c>
    </row>
    <row r="29" spans="2:24" s="31" customFormat="1" ht="27.75" customHeight="1">
      <c r="B29" s="70">
        <f t="shared" si="0"/>
        <v>25</v>
      </c>
      <c r="C29" s="71" t="s">
        <v>58</v>
      </c>
      <c r="D29" s="65">
        <v>40613</v>
      </c>
      <c r="E29" s="66" t="s">
        <v>0</v>
      </c>
      <c r="F29" s="67" t="s">
        <v>21</v>
      </c>
      <c r="G29" s="68">
        <v>22</v>
      </c>
      <c r="H29" s="49">
        <v>4</v>
      </c>
      <c r="I29" s="63">
        <v>9</v>
      </c>
      <c r="J29" s="72">
        <v>267</v>
      </c>
      <c r="K29" s="73">
        <v>34</v>
      </c>
      <c r="L29" s="74">
        <v>530</v>
      </c>
      <c r="M29" s="73">
        <v>72</v>
      </c>
      <c r="N29" s="74">
        <v>485</v>
      </c>
      <c r="O29" s="75">
        <v>59</v>
      </c>
      <c r="P29" s="76">
        <f t="shared" si="1"/>
        <v>1282</v>
      </c>
      <c r="Q29" s="77">
        <f t="shared" si="2"/>
        <v>165</v>
      </c>
      <c r="R29" s="78">
        <f t="shared" si="3"/>
        <v>41.25</v>
      </c>
      <c r="S29" s="79">
        <f t="shared" si="4"/>
        <v>7.7696969696969695</v>
      </c>
      <c r="T29" s="87">
        <v>1436.5</v>
      </c>
      <c r="U29" s="95">
        <f>-(T29-P29)/T29</f>
        <v>-0.10755308040375913</v>
      </c>
      <c r="V29" s="88">
        <v>176744.5</v>
      </c>
      <c r="W29" s="89">
        <v>14376</v>
      </c>
      <c r="X29" s="90">
        <f t="shared" si="6"/>
        <v>12.2944143016138</v>
      </c>
    </row>
    <row r="30" spans="2:24" s="31" customFormat="1" ht="23.25" customHeight="1">
      <c r="B30" s="70">
        <f t="shared" si="0"/>
        <v>26</v>
      </c>
      <c r="C30" s="93" t="s">
        <v>49</v>
      </c>
      <c r="D30" s="65">
        <v>40599</v>
      </c>
      <c r="E30" s="66" t="s">
        <v>0</v>
      </c>
      <c r="F30" s="67" t="s">
        <v>1</v>
      </c>
      <c r="G30" s="68">
        <v>58</v>
      </c>
      <c r="H30" s="49">
        <v>5</v>
      </c>
      <c r="I30" s="63">
        <v>12</v>
      </c>
      <c r="J30" s="72">
        <v>401</v>
      </c>
      <c r="K30" s="73">
        <v>64</v>
      </c>
      <c r="L30" s="74">
        <v>501</v>
      </c>
      <c r="M30" s="73">
        <v>80</v>
      </c>
      <c r="N30" s="74">
        <v>356</v>
      </c>
      <c r="O30" s="75">
        <v>57</v>
      </c>
      <c r="P30" s="76">
        <f t="shared" si="1"/>
        <v>1258</v>
      </c>
      <c r="Q30" s="77">
        <f t="shared" si="2"/>
        <v>201</v>
      </c>
      <c r="R30" s="78">
        <f t="shared" si="3"/>
        <v>40.2</v>
      </c>
      <c r="S30" s="79">
        <f t="shared" si="4"/>
        <v>6.258706467661692</v>
      </c>
      <c r="T30" s="100">
        <v>1650</v>
      </c>
      <c r="U30" s="95">
        <f>-(T30-P30)/T30</f>
        <v>-0.23757575757575758</v>
      </c>
      <c r="V30" s="88">
        <v>2234160</v>
      </c>
      <c r="W30" s="89">
        <v>193475</v>
      </c>
      <c r="X30" s="90">
        <f t="shared" si="6"/>
        <v>11.547538441659128</v>
      </c>
    </row>
    <row r="31" spans="2:24" s="31" customFormat="1" ht="27.75" customHeight="1">
      <c r="B31" s="70">
        <f t="shared" si="0"/>
        <v>27</v>
      </c>
      <c r="C31" s="93" t="s">
        <v>63</v>
      </c>
      <c r="D31" s="65">
        <v>40627</v>
      </c>
      <c r="E31" s="66" t="s">
        <v>0</v>
      </c>
      <c r="F31" s="67" t="s">
        <v>1</v>
      </c>
      <c r="G31" s="68">
        <v>28</v>
      </c>
      <c r="H31" s="49">
        <v>3</v>
      </c>
      <c r="I31" s="63">
        <v>10</v>
      </c>
      <c r="J31" s="72">
        <v>168</v>
      </c>
      <c r="K31" s="73">
        <v>28</v>
      </c>
      <c r="L31" s="74">
        <v>487</v>
      </c>
      <c r="M31" s="73">
        <v>71</v>
      </c>
      <c r="N31" s="74">
        <v>410</v>
      </c>
      <c r="O31" s="75">
        <v>60</v>
      </c>
      <c r="P31" s="76">
        <f t="shared" si="1"/>
        <v>1065</v>
      </c>
      <c r="Q31" s="77">
        <f t="shared" si="2"/>
        <v>159</v>
      </c>
      <c r="R31" s="78">
        <f t="shared" si="3"/>
        <v>53</v>
      </c>
      <c r="S31" s="79">
        <f t="shared" si="4"/>
        <v>6.69811320754717</v>
      </c>
      <c r="T31" s="94">
        <v>1429</v>
      </c>
      <c r="U31" s="95">
        <f>-(T31-P31)/T31</f>
        <v>-0.2547235829251225</v>
      </c>
      <c r="V31" s="88">
        <v>91046.5</v>
      </c>
      <c r="W31" s="89">
        <v>10904</v>
      </c>
      <c r="X31" s="90">
        <f t="shared" si="6"/>
        <v>8.349825752017608</v>
      </c>
    </row>
    <row r="32" spans="2:24" s="31" customFormat="1" ht="27.75" customHeight="1">
      <c r="B32" s="70">
        <f t="shared" si="0"/>
        <v>28</v>
      </c>
      <c r="C32" s="93" t="s">
        <v>68</v>
      </c>
      <c r="D32" s="65">
        <v>40634</v>
      </c>
      <c r="E32" s="66" t="s">
        <v>0</v>
      </c>
      <c r="F32" s="67" t="s">
        <v>24</v>
      </c>
      <c r="G32" s="68">
        <v>15</v>
      </c>
      <c r="H32" s="49">
        <v>2</v>
      </c>
      <c r="I32" s="63">
        <v>7</v>
      </c>
      <c r="J32" s="72">
        <v>88</v>
      </c>
      <c r="K32" s="73">
        <v>11</v>
      </c>
      <c r="L32" s="74">
        <v>216</v>
      </c>
      <c r="M32" s="73">
        <v>26</v>
      </c>
      <c r="N32" s="74">
        <v>191</v>
      </c>
      <c r="O32" s="75">
        <v>23</v>
      </c>
      <c r="P32" s="76">
        <f t="shared" si="1"/>
        <v>495</v>
      </c>
      <c r="Q32" s="77">
        <f t="shared" si="2"/>
        <v>60</v>
      </c>
      <c r="R32" s="78">
        <f t="shared" si="3"/>
        <v>30</v>
      </c>
      <c r="S32" s="79">
        <f t="shared" si="4"/>
        <v>8.25</v>
      </c>
      <c r="T32" s="94">
        <v>454</v>
      </c>
      <c r="U32" s="95">
        <f>-(T32-P32)/T32</f>
        <v>0.09030837004405286</v>
      </c>
      <c r="V32" s="88">
        <v>40134.5</v>
      </c>
      <c r="W32" s="89">
        <v>3803</v>
      </c>
      <c r="X32" s="90">
        <f t="shared" si="6"/>
        <v>10.553378911385748</v>
      </c>
    </row>
    <row r="33" spans="2:24" s="39" customFormat="1" ht="27.75" customHeight="1" thickBot="1">
      <c r="B33" s="104"/>
      <c r="C33" s="189" t="s">
        <v>20</v>
      </c>
      <c r="D33" s="190"/>
      <c r="E33" s="191"/>
      <c r="F33" s="192"/>
      <c r="G33" s="32"/>
      <c r="H33" s="32">
        <f>SUM(H5:H32)</f>
        <v>538</v>
      </c>
      <c r="I33" s="33"/>
      <c r="J33" s="34"/>
      <c r="K33" s="35"/>
      <c r="L33" s="34"/>
      <c r="M33" s="35"/>
      <c r="N33" s="34"/>
      <c r="O33" s="35"/>
      <c r="P33" s="34">
        <f>SUM(P5:P32)</f>
        <v>442282</v>
      </c>
      <c r="Q33" s="32">
        <f>SUM(Q5:Q32)</f>
        <v>50081</v>
      </c>
      <c r="R33" s="35">
        <f>Q33/H33</f>
        <v>93.08736059479554</v>
      </c>
      <c r="S33" s="36">
        <f>P33/Q33</f>
        <v>8.831333240150956</v>
      </c>
      <c r="T33" s="34"/>
      <c r="U33" s="37"/>
      <c r="V33" s="34"/>
      <c r="W33" s="35"/>
      <c r="X33" s="38"/>
    </row>
    <row r="35" spans="10:14" ht="18">
      <c r="J35" s="25"/>
      <c r="L35" s="25"/>
      <c r="N35" s="25"/>
    </row>
    <row r="36" spans="9:14" ht="18">
      <c r="I36" s="25"/>
      <c r="J36" s="25"/>
      <c r="K36" s="25"/>
      <c r="N36" s="25"/>
    </row>
    <row r="37" spans="9:16" ht="18">
      <c r="I37" s="25"/>
      <c r="J37" s="18"/>
      <c r="L37" s="18"/>
      <c r="M37" s="25"/>
      <c r="N37" s="18"/>
      <c r="P37" s="18"/>
    </row>
    <row r="38" spans="9:16" ht="18">
      <c r="I38" s="25"/>
      <c r="M38" s="25"/>
      <c r="N38" s="25"/>
      <c r="P38" s="18"/>
    </row>
    <row r="39" spans="9:13" ht="18">
      <c r="I39" s="25"/>
      <c r="J39" s="25"/>
      <c r="L39" s="25"/>
      <c r="M39" s="25"/>
    </row>
    <row r="40" spans="9:12" ht="18">
      <c r="I40" s="25"/>
      <c r="J40" s="25"/>
      <c r="K40" s="25"/>
      <c r="L40" s="25"/>
    </row>
    <row r="41" spans="2:24" s="24" customFormat="1" ht="18">
      <c r="B41" s="19"/>
      <c r="C41" s="20"/>
      <c r="D41" s="21"/>
      <c r="E41" s="18"/>
      <c r="F41" s="18"/>
      <c r="G41" s="22"/>
      <c r="H41" s="22"/>
      <c r="I41" s="22"/>
      <c r="J41" s="23"/>
      <c r="L41" s="18"/>
      <c r="N41" s="23"/>
      <c r="P41" s="25"/>
      <c r="Q41" s="26"/>
      <c r="S41" s="27"/>
      <c r="T41" s="28"/>
      <c r="U41" s="18"/>
      <c r="V41" s="23"/>
      <c r="X41" s="27"/>
    </row>
    <row r="44" spans="2:24" s="24" customFormat="1" ht="18">
      <c r="B44" s="19"/>
      <c r="C44" s="20"/>
      <c r="D44" s="21"/>
      <c r="E44" s="18"/>
      <c r="F44" s="18"/>
      <c r="G44" s="22"/>
      <c r="H44" s="22"/>
      <c r="I44" s="22"/>
      <c r="J44" s="23"/>
      <c r="L44" s="23"/>
      <c r="N44" s="25"/>
      <c r="P44" s="25"/>
      <c r="Q44" s="26"/>
      <c r="S44" s="27"/>
      <c r="T44" s="28"/>
      <c r="U44" s="18"/>
      <c r="V44" s="23"/>
      <c r="X44" s="27"/>
    </row>
    <row r="45" spans="2:24" s="24" customFormat="1" ht="18">
      <c r="B45" s="19"/>
      <c r="C45" s="20"/>
      <c r="D45" s="21"/>
      <c r="E45" s="18"/>
      <c r="F45" s="18"/>
      <c r="G45" s="22"/>
      <c r="H45" s="22"/>
      <c r="J45" s="23"/>
      <c r="L45" s="23"/>
      <c r="N45" s="23"/>
      <c r="P45" s="25"/>
      <c r="Q45" s="26"/>
      <c r="S45" s="27"/>
      <c r="T45" s="28"/>
      <c r="U45" s="18"/>
      <c r="V45" s="23"/>
      <c r="X45" s="27"/>
    </row>
  </sheetData>
  <sheetProtection/>
  <mergeCells count="15">
    <mergeCell ref="C33:F33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2:24" s="31" customFormat="1" ht="30" customHeight="1">
      <c r="B3" s="30"/>
      <c r="C3" s="195" t="s">
        <v>2</v>
      </c>
      <c r="D3" s="197" t="s">
        <v>3</v>
      </c>
      <c r="E3" s="178" t="s">
        <v>4</v>
      </c>
      <c r="F3" s="178" t="s">
        <v>5</v>
      </c>
      <c r="G3" s="178" t="s">
        <v>6</v>
      </c>
      <c r="H3" s="178" t="s">
        <v>7</v>
      </c>
      <c r="I3" s="180" t="s">
        <v>8</v>
      </c>
      <c r="J3" s="182" t="s">
        <v>9</v>
      </c>
      <c r="K3" s="183"/>
      <c r="L3" s="184" t="s">
        <v>10</v>
      </c>
      <c r="M3" s="183"/>
      <c r="N3" s="184" t="s">
        <v>11</v>
      </c>
      <c r="O3" s="185"/>
      <c r="P3" s="186" t="s">
        <v>12</v>
      </c>
      <c r="Q3" s="187"/>
      <c r="R3" s="187"/>
      <c r="S3" s="188"/>
      <c r="T3" s="182" t="s">
        <v>13</v>
      </c>
      <c r="U3" s="185"/>
      <c r="V3" s="186" t="s">
        <v>14</v>
      </c>
      <c r="W3" s="187"/>
      <c r="X3" s="188"/>
    </row>
    <row r="4" spans="2:24" s="31" customFormat="1" ht="43.5" thickBot="1">
      <c r="B4" s="69"/>
      <c r="C4" s="196"/>
      <c r="D4" s="198"/>
      <c r="E4" s="179"/>
      <c r="F4" s="179"/>
      <c r="G4" s="179"/>
      <c r="H4" s="179"/>
      <c r="I4" s="181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9">B4+1</f>
        <v>1</v>
      </c>
      <c r="C5" s="93" t="s">
        <v>85</v>
      </c>
      <c r="D5" s="65">
        <v>40669</v>
      </c>
      <c r="E5" s="66" t="s">
        <v>0</v>
      </c>
      <c r="F5" s="67" t="s">
        <v>21</v>
      </c>
      <c r="G5" s="68">
        <v>58</v>
      </c>
      <c r="H5" s="49">
        <v>60</v>
      </c>
      <c r="I5" s="63">
        <v>1</v>
      </c>
      <c r="J5" s="72">
        <v>43253.5</v>
      </c>
      <c r="K5" s="73">
        <v>4170</v>
      </c>
      <c r="L5" s="74">
        <v>70374</v>
      </c>
      <c r="M5" s="73">
        <v>6627</v>
      </c>
      <c r="N5" s="74">
        <v>58589.5</v>
      </c>
      <c r="O5" s="75">
        <v>5678</v>
      </c>
      <c r="P5" s="76">
        <f aca="true" t="shared" si="1" ref="P5:P29">J5+L5+N5</f>
        <v>172217</v>
      </c>
      <c r="Q5" s="77">
        <f aca="true" t="shared" si="2" ref="Q5:Q29">K5+M5+O5</f>
        <v>16475</v>
      </c>
      <c r="R5" s="78">
        <f aca="true" t="shared" si="3" ref="R5:R30">Q5/H5</f>
        <v>274.5833333333333</v>
      </c>
      <c r="S5" s="79">
        <f aca="true" t="shared" si="4" ref="S5:S29">+P5/Q5</f>
        <v>10.453232169954477</v>
      </c>
      <c r="T5" s="94"/>
      <c r="U5" s="95"/>
      <c r="V5" s="88">
        <v>172217</v>
      </c>
      <c r="W5" s="89">
        <v>16475</v>
      </c>
      <c r="X5" s="90">
        <f aca="true" t="shared" si="5" ref="X5:X29">V5/W5</f>
        <v>10.453232169954477</v>
      </c>
    </row>
    <row r="6" spans="2:24" s="31" customFormat="1" ht="27.75" customHeight="1">
      <c r="B6" s="70">
        <f t="shared" si="0"/>
        <v>2</v>
      </c>
      <c r="C6" s="93" t="s">
        <v>83</v>
      </c>
      <c r="D6" s="65">
        <v>6.05</v>
      </c>
      <c r="E6" s="66" t="s">
        <v>0</v>
      </c>
      <c r="F6" s="67" t="s">
        <v>84</v>
      </c>
      <c r="G6" s="68">
        <v>31</v>
      </c>
      <c r="H6" s="49">
        <v>31</v>
      </c>
      <c r="I6" s="63">
        <v>1</v>
      </c>
      <c r="J6" s="72">
        <v>33195.5</v>
      </c>
      <c r="K6" s="73">
        <v>3480</v>
      </c>
      <c r="L6" s="74">
        <v>39270.5</v>
      </c>
      <c r="M6" s="73">
        <v>4195</v>
      </c>
      <c r="N6" s="74">
        <v>36138.5</v>
      </c>
      <c r="O6" s="75">
        <v>3802</v>
      </c>
      <c r="P6" s="76">
        <f t="shared" si="1"/>
        <v>108604.5</v>
      </c>
      <c r="Q6" s="77">
        <f t="shared" si="2"/>
        <v>11477</v>
      </c>
      <c r="R6" s="78">
        <f t="shared" si="3"/>
        <v>370.2258064516129</v>
      </c>
      <c r="S6" s="79">
        <f t="shared" si="4"/>
        <v>9.462795155528449</v>
      </c>
      <c r="T6" s="94"/>
      <c r="U6" s="95"/>
      <c r="V6" s="88">
        <v>108604.5</v>
      </c>
      <c r="W6" s="89">
        <v>11477</v>
      </c>
      <c r="X6" s="90">
        <f t="shared" si="5"/>
        <v>9.462795155528449</v>
      </c>
    </row>
    <row r="7" spans="2:24" s="31" customFormat="1" ht="27.75" customHeight="1">
      <c r="B7" s="70">
        <f t="shared" si="0"/>
        <v>3</v>
      </c>
      <c r="C7" s="93" t="s">
        <v>64</v>
      </c>
      <c r="D7" s="65">
        <v>40627</v>
      </c>
      <c r="E7" s="66" t="s">
        <v>0</v>
      </c>
      <c r="F7" s="67" t="s">
        <v>65</v>
      </c>
      <c r="G7" s="68">
        <v>137</v>
      </c>
      <c r="H7" s="49">
        <v>111</v>
      </c>
      <c r="I7" s="63">
        <v>7</v>
      </c>
      <c r="J7" s="72">
        <v>20733</v>
      </c>
      <c r="K7" s="73">
        <v>2457</v>
      </c>
      <c r="L7" s="74">
        <v>31002</v>
      </c>
      <c r="M7" s="73">
        <v>3714</v>
      </c>
      <c r="N7" s="74">
        <v>26632.5</v>
      </c>
      <c r="O7" s="75">
        <v>3267</v>
      </c>
      <c r="P7" s="76">
        <f t="shared" si="1"/>
        <v>78367.5</v>
      </c>
      <c r="Q7" s="77">
        <f t="shared" si="2"/>
        <v>9438</v>
      </c>
      <c r="R7" s="78">
        <f t="shared" si="3"/>
        <v>85.02702702702703</v>
      </c>
      <c r="S7" s="79">
        <f t="shared" si="4"/>
        <v>8.303401144310236</v>
      </c>
      <c r="T7" s="94">
        <v>164676</v>
      </c>
      <c r="U7" s="95">
        <f aca="true" t="shared" si="6" ref="U7:U29">-(T7-P7)/T7</f>
        <v>-0.524110981563798</v>
      </c>
      <c r="V7" s="88">
        <v>4360610.25</v>
      </c>
      <c r="W7" s="103">
        <v>454934</v>
      </c>
      <c r="X7" s="90">
        <f t="shared" si="5"/>
        <v>9.58514916449419</v>
      </c>
    </row>
    <row r="8" spans="2:24" s="31" customFormat="1" ht="27.75" customHeight="1">
      <c r="B8" s="70">
        <f t="shared" si="0"/>
        <v>4</v>
      </c>
      <c r="C8" s="93" t="s">
        <v>69</v>
      </c>
      <c r="D8" s="65">
        <v>40641</v>
      </c>
      <c r="E8" s="66" t="s">
        <v>0</v>
      </c>
      <c r="F8" s="67" t="s">
        <v>1</v>
      </c>
      <c r="G8" s="68">
        <v>137</v>
      </c>
      <c r="H8" s="49">
        <v>96</v>
      </c>
      <c r="I8" s="63">
        <v>5</v>
      </c>
      <c r="J8" s="72">
        <v>10422</v>
      </c>
      <c r="K8" s="73">
        <v>1498</v>
      </c>
      <c r="L8" s="74">
        <v>30478.5</v>
      </c>
      <c r="M8" s="73">
        <v>3257</v>
      </c>
      <c r="N8" s="74">
        <v>25531</v>
      </c>
      <c r="O8" s="75">
        <v>2746</v>
      </c>
      <c r="P8" s="76">
        <f t="shared" si="1"/>
        <v>66431.5</v>
      </c>
      <c r="Q8" s="77">
        <f t="shared" si="2"/>
        <v>7501</v>
      </c>
      <c r="R8" s="78">
        <f t="shared" si="3"/>
        <v>78.13541666666667</v>
      </c>
      <c r="S8" s="79">
        <f t="shared" si="4"/>
        <v>8.856352486335155</v>
      </c>
      <c r="T8" s="94">
        <v>176873</v>
      </c>
      <c r="U8" s="95">
        <f t="shared" si="6"/>
        <v>-0.6244113007638249</v>
      </c>
      <c r="V8" s="102">
        <v>3159114.99</v>
      </c>
      <c r="W8" s="103">
        <v>315038</v>
      </c>
      <c r="X8" s="90">
        <f t="shared" si="5"/>
        <v>10.027726782165962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65</v>
      </c>
      <c r="I9" s="63">
        <v>4</v>
      </c>
      <c r="J9" s="72">
        <v>7372</v>
      </c>
      <c r="K9" s="73">
        <v>966</v>
      </c>
      <c r="L9" s="74">
        <v>18252.5</v>
      </c>
      <c r="M9" s="73">
        <v>2281</v>
      </c>
      <c r="N9" s="74">
        <v>14919</v>
      </c>
      <c r="O9" s="75">
        <v>1943</v>
      </c>
      <c r="P9" s="76">
        <f t="shared" si="1"/>
        <v>40543.5</v>
      </c>
      <c r="Q9" s="77">
        <f t="shared" si="2"/>
        <v>5190</v>
      </c>
      <c r="R9" s="78">
        <f t="shared" si="3"/>
        <v>79.84615384615384</v>
      </c>
      <c r="S9" s="79">
        <f t="shared" si="4"/>
        <v>7.811849710982659</v>
      </c>
      <c r="T9" s="94">
        <v>58329.5</v>
      </c>
      <c r="U9" s="95">
        <f t="shared" si="6"/>
        <v>-0.3049228949330956</v>
      </c>
      <c r="V9" s="102">
        <v>667081.5</v>
      </c>
      <c r="W9" s="103">
        <v>66830</v>
      </c>
      <c r="X9" s="90">
        <f t="shared" si="5"/>
        <v>9.981767170432441</v>
      </c>
    </row>
    <row r="10" spans="2:24" s="31" customFormat="1" ht="27.75" customHeight="1">
      <c r="B10" s="70">
        <f t="shared" si="0"/>
        <v>6</v>
      </c>
      <c r="C10" s="93" t="s">
        <v>78</v>
      </c>
      <c r="D10" s="65">
        <v>40662</v>
      </c>
      <c r="E10" s="66" t="s">
        <v>0</v>
      </c>
      <c r="F10" s="67" t="s">
        <v>1</v>
      </c>
      <c r="G10" s="68">
        <v>19</v>
      </c>
      <c r="H10" s="49">
        <v>19</v>
      </c>
      <c r="I10" s="63">
        <v>2</v>
      </c>
      <c r="J10" s="72">
        <v>9872.5</v>
      </c>
      <c r="K10" s="73">
        <v>685</v>
      </c>
      <c r="L10" s="74">
        <v>12321.5</v>
      </c>
      <c r="M10" s="73">
        <v>864</v>
      </c>
      <c r="N10" s="74">
        <v>9803.5</v>
      </c>
      <c r="O10" s="75">
        <v>686</v>
      </c>
      <c r="P10" s="76">
        <f t="shared" si="1"/>
        <v>31997.5</v>
      </c>
      <c r="Q10" s="77">
        <f t="shared" si="2"/>
        <v>2235</v>
      </c>
      <c r="R10" s="78">
        <f t="shared" si="3"/>
        <v>117.63157894736842</v>
      </c>
      <c r="S10" s="79">
        <f t="shared" si="4"/>
        <v>14.316554809843401</v>
      </c>
      <c r="T10" s="94">
        <v>54854.5</v>
      </c>
      <c r="U10" s="95">
        <f t="shared" si="6"/>
        <v>-0.416684137126398</v>
      </c>
      <c r="V10" s="102">
        <v>133739.75</v>
      </c>
      <c r="W10" s="103">
        <v>10299</v>
      </c>
      <c r="X10" s="90">
        <f t="shared" si="5"/>
        <v>12.985702495387901</v>
      </c>
    </row>
    <row r="11" spans="2:24" s="31" customFormat="1" ht="27.75" customHeight="1">
      <c r="B11" s="70">
        <f t="shared" si="0"/>
        <v>7</v>
      </c>
      <c r="C11" s="93" t="s">
        <v>71</v>
      </c>
      <c r="D11" s="65">
        <v>40641</v>
      </c>
      <c r="E11" s="66" t="s">
        <v>0</v>
      </c>
      <c r="F11" s="67" t="s">
        <v>51</v>
      </c>
      <c r="G11" s="68">
        <v>128</v>
      </c>
      <c r="H11" s="49">
        <v>58</v>
      </c>
      <c r="I11" s="63">
        <v>5</v>
      </c>
      <c r="J11" s="72">
        <v>8297.5</v>
      </c>
      <c r="K11" s="73">
        <v>923</v>
      </c>
      <c r="L11" s="74">
        <v>12198.5</v>
      </c>
      <c r="M11" s="73">
        <v>1424</v>
      </c>
      <c r="N11" s="74">
        <v>9076</v>
      </c>
      <c r="O11" s="75">
        <v>1040</v>
      </c>
      <c r="P11" s="76">
        <f t="shared" si="1"/>
        <v>29572</v>
      </c>
      <c r="Q11" s="77">
        <f t="shared" si="2"/>
        <v>3387</v>
      </c>
      <c r="R11" s="78">
        <f t="shared" si="3"/>
        <v>58.39655172413793</v>
      </c>
      <c r="S11" s="79">
        <f t="shared" si="4"/>
        <v>8.731030410392679</v>
      </c>
      <c r="T11" s="94">
        <v>64751</v>
      </c>
      <c r="U11" s="95">
        <f t="shared" si="6"/>
        <v>-0.5432966286234961</v>
      </c>
      <c r="V11" s="102">
        <v>1759029.25</v>
      </c>
      <c r="W11" s="103">
        <v>171032</v>
      </c>
      <c r="X11" s="90">
        <f t="shared" si="5"/>
        <v>10.284796120024323</v>
      </c>
    </row>
    <row r="12" spans="2:24" s="31" customFormat="1" ht="27.75" customHeight="1">
      <c r="B12" s="70">
        <f t="shared" si="0"/>
        <v>8</v>
      </c>
      <c r="C12" s="93" t="s">
        <v>82</v>
      </c>
      <c r="D12" s="65">
        <v>40662</v>
      </c>
      <c r="E12" s="66" t="s">
        <v>0</v>
      </c>
      <c r="F12" s="67" t="s">
        <v>21</v>
      </c>
      <c r="G12" s="68">
        <v>8</v>
      </c>
      <c r="H12" s="49">
        <v>16</v>
      </c>
      <c r="I12" s="63">
        <v>2</v>
      </c>
      <c r="J12" s="72">
        <v>8092</v>
      </c>
      <c r="K12" s="73">
        <v>487</v>
      </c>
      <c r="L12" s="74">
        <v>9493.5</v>
      </c>
      <c r="M12" s="73">
        <v>570</v>
      </c>
      <c r="N12" s="74">
        <v>7036.5</v>
      </c>
      <c r="O12" s="75">
        <v>430</v>
      </c>
      <c r="P12" s="76">
        <f t="shared" si="1"/>
        <v>24622</v>
      </c>
      <c r="Q12" s="77">
        <f t="shared" si="2"/>
        <v>1487</v>
      </c>
      <c r="R12" s="78">
        <f t="shared" si="3"/>
        <v>92.9375</v>
      </c>
      <c r="S12" s="79">
        <f t="shared" si="4"/>
        <v>16.558170813718895</v>
      </c>
      <c r="T12" s="94">
        <v>35422</v>
      </c>
      <c r="U12" s="95">
        <f t="shared" si="6"/>
        <v>-0.304895262831009</v>
      </c>
      <c r="V12" s="88">
        <v>92296.75</v>
      </c>
      <c r="W12" s="101">
        <v>6155</v>
      </c>
      <c r="X12" s="90">
        <f t="shared" si="5"/>
        <v>14.99541023558083</v>
      </c>
    </row>
    <row r="13" spans="2:24" s="31" customFormat="1" ht="27.75" customHeight="1">
      <c r="B13" s="70">
        <f t="shared" si="0"/>
        <v>9</v>
      </c>
      <c r="C13" s="93" t="s">
        <v>76</v>
      </c>
      <c r="D13" s="65">
        <v>40655</v>
      </c>
      <c r="E13" s="66" t="s">
        <v>0</v>
      </c>
      <c r="F13" s="67" t="s">
        <v>51</v>
      </c>
      <c r="G13" s="68">
        <v>156</v>
      </c>
      <c r="H13" s="49">
        <v>90</v>
      </c>
      <c r="I13" s="63">
        <v>3</v>
      </c>
      <c r="J13" s="72">
        <v>3312.5</v>
      </c>
      <c r="K13" s="73">
        <v>454</v>
      </c>
      <c r="L13" s="74">
        <v>10983.5</v>
      </c>
      <c r="M13" s="73">
        <v>1381</v>
      </c>
      <c r="N13" s="74">
        <v>10112</v>
      </c>
      <c r="O13" s="75">
        <v>1244</v>
      </c>
      <c r="P13" s="76">
        <f t="shared" si="1"/>
        <v>24408</v>
      </c>
      <c r="Q13" s="77">
        <f t="shared" si="2"/>
        <v>3079</v>
      </c>
      <c r="R13" s="78">
        <f t="shared" si="3"/>
        <v>34.21111111111111</v>
      </c>
      <c r="S13" s="79">
        <f t="shared" si="4"/>
        <v>7.927249106852874</v>
      </c>
      <c r="T13" s="94">
        <v>108216.5</v>
      </c>
      <c r="U13" s="95">
        <f t="shared" si="6"/>
        <v>-0.7744521399232095</v>
      </c>
      <c r="V13" s="88">
        <v>794489</v>
      </c>
      <c r="W13" s="89">
        <v>95026</v>
      </c>
      <c r="X13" s="90">
        <f t="shared" si="5"/>
        <v>8.360753898932924</v>
      </c>
    </row>
    <row r="14" spans="2:24" s="31" customFormat="1" ht="27.75" customHeight="1">
      <c r="B14" s="70">
        <f t="shared" si="0"/>
        <v>10</v>
      </c>
      <c r="C14" s="93" t="s">
        <v>77</v>
      </c>
      <c r="D14" s="65">
        <v>40655</v>
      </c>
      <c r="E14" s="66" t="s">
        <v>0</v>
      </c>
      <c r="F14" s="67" t="s">
        <v>21</v>
      </c>
      <c r="G14" s="68">
        <v>15</v>
      </c>
      <c r="H14" s="49">
        <v>15</v>
      </c>
      <c r="I14" s="63">
        <v>3</v>
      </c>
      <c r="J14" s="72">
        <v>1865</v>
      </c>
      <c r="K14" s="73">
        <v>232</v>
      </c>
      <c r="L14" s="74">
        <v>4880.5</v>
      </c>
      <c r="M14" s="73">
        <v>529</v>
      </c>
      <c r="N14" s="74">
        <v>4673</v>
      </c>
      <c r="O14" s="75">
        <v>512</v>
      </c>
      <c r="P14" s="76">
        <f t="shared" si="1"/>
        <v>11418.5</v>
      </c>
      <c r="Q14" s="77">
        <f t="shared" si="2"/>
        <v>1273</v>
      </c>
      <c r="R14" s="78">
        <f t="shared" si="3"/>
        <v>84.86666666666666</v>
      </c>
      <c r="S14" s="79">
        <f t="shared" si="4"/>
        <v>8.969756480754125</v>
      </c>
      <c r="T14" s="94">
        <v>11171</v>
      </c>
      <c r="U14" s="95">
        <f t="shared" si="6"/>
        <v>0.022155581416166862</v>
      </c>
      <c r="V14" s="88">
        <v>69687</v>
      </c>
      <c r="W14" s="89">
        <v>8528</v>
      </c>
      <c r="X14" s="90">
        <f t="shared" si="5"/>
        <v>8.17155253283302</v>
      </c>
    </row>
    <row r="15" spans="2:24" s="31" customFormat="1" ht="27.75" customHeight="1">
      <c r="B15" s="70">
        <f t="shared" si="0"/>
        <v>11</v>
      </c>
      <c r="C15" s="93" t="s">
        <v>46</v>
      </c>
      <c r="D15" s="65">
        <v>40585</v>
      </c>
      <c r="E15" s="66" t="s">
        <v>0</v>
      </c>
      <c r="F15" s="67" t="s">
        <v>47</v>
      </c>
      <c r="G15" s="68">
        <v>58</v>
      </c>
      <c r="H15" s="49">
        <v>10</v>
      </c>
      <c r="I15" s="63">
        <v>13</v>
      </c>
      <c r="J15" s="72">
        <v>2525.5</v>
      </c>
      <c r="K15" s="73">
        <v>339</v>
      </c>
      <c r="L15" s="74">
        <v>4374</v>
      </c>
      <c r="M15" s="73">
        <v>604</v>
      </c>
      <c r="N15" s="74">
        <v>3382</v>
      </c>
      <c r="O15" s="75">
        <v>445</v>
      </c>
      <c r="P15" s="76">
        <f t="shared" si="1"/>
        <v>10281.5</v>
      </c>
      <c r="Q15" s="77">
        <f t="shared" si="2"/>
        <v>1388</v>
      </c>
      <c r="R15" s="78">
        <f t="shared" si="3"/>
        <v>138.8</v>
      </c>
      <c r="S15" s="79">
        <f t="shared" si="4"/>
        <v>7.407420749279539</v>
      </c>
      <c r="T15" s="94">
        <v>4867</v>
      </c>
      <c r="U15" s="95">
        <f t="shared" si="6"/>
        <v>1.1124922950482843</v>
      </c>
      <c r="V15" s="88">
        <v>889712.25</v>
      </c>
      <c r="W15" s="89">
        <v>113161</v>
      </c>
      <c r="X15" s="90">
        <f t="shared" si="5"/>
        <v>7.862357614372443</v>
      </c>
    </row>
    <row r="16" spans="2:24" s="31" customFormat="1" ht="27.75" customHeight="1">
      <c r="B16" s="70">
        <f t="shared" si="0"/>
        <v>12</v>
      </c>
      <c r="C16" s="93" t="s">
        <v>59</v>
      </c>
      <c r="D16" s="65">
        <v>40613</v>
      </c>
      <c r="E16" s="66" t="s">
        <v>0</v>
      </c>
      <c r="F16" s="67" t="s">
        <v>60</v>
      </c>
      <c r="G16" s="68">
        <v>25</v>
      </c>
      <c r="H16" s="49">
        <v>19</v>
      </c>
      <c r="I16" s="63">
        <v>9</v>
      </c>
      <c r="J16" s="72">
        <v>1685</v>
      </c>
      <c r="K16" s="73">
        <v>254</v>
      </c>
      <c r="L16" s="74">
        <v>4436</v>
      </c>
      <c r="M16" s="73">
        <v>691</v>
      </c>
      <c r="N16" s="74">
        <v>3469.5</v>
      </c>
      <c r="O16" s="75">
        <v>525</v>
      </c>
      <c r="P16" s="76">
        <f t="shared" si="1"/>
        <v>9590.5</v>
      </c>
      <c r="Q16" s="77">
        <f t="shared" si="2"/>
        <v>1470</v>
      </c>
      <c r="R16" s="78">
        <f t="shared" si="3"/>
        <v>77.36842105263158</v>
      </c>
      <c r="S16" s="79">
        <f t="shared" si="4"/>
        <v>6.524149659863945</v>
      </c>
      <c r="T16" s="94">
        <v>6257</v>
      </c>
      <c r="U16" s="95">
        <f t="shared" si="6"/>
        <v>0.53276330509829</v>
      </c>
      <c r="V16" s="88">
        <v>266308.5</v>
      </c>
      <c r="W16" s="89">
        <v>37533</v>
      </c>
      <c r="X16" s="90">
        <f t="shared" si="5"/>
        <v>7.095316121812805</v>
      </c>
    </row>
    <row r="17" spans="2:24" s="31" customFormat="1" ht="27.75" customHeight="1">
      <c r="B17" s="70">
        <f t="shared" si="0"/>
        <v>13</v>
      </c>
      <c r="C17" s="93" t="s">
        <v>70</v>
      </c>
      <c r="D17" s="65">
        <v>40641</v>
      </c>
      <c r="E17" s="66" t="s">
        <v>0</v>
      </c>
      <c r="F17" s="67" t="s">
        <v>22</v>
      </c>
      <c r="G17" s="68">
        <v>22</v>
      </c>
      <c r="H17" s="49">
        <v>17</v>
      </c>
      <c r="I17" s="63">
        <v>5</v>
      </c>
      <c r="J17" s="72">
        <v>1461.5</v>
      </c>
      <c r="K17" s="73">
        <v>213</v>
      </c>
      <c r="L17" s="74">
        <v>4472</v>
      </c>
      <c r="M17" s="73">
        <v>592</v>
      </c>
      <c r="N17" s="74">
        <v>3134</v>
      </c>
      <c r="O17" s="75">
        <v>408</v>
      </c>
      <c r="P17" s="76">
        <f t="shared" si="1"/>
        <v>9067.5</v>
      </c>
      <c r="Q17" s="77">
        <f t="shared" si="2"/>
        <v>1213</v>
      </c>
      <c r="R17" s="78">
        <f t="shared" si="3"/>
        <v>71.3529411764706</v>
      </c>
      <c r="S17" s="79">
        <f t="shared" si="4"/>
        <v>7.475267930750206</v>
      </c>
      <c r="T17" s="94">
        <v>8362.5</v>
      </c>
      <c r="U17" s="95">
        <f t="shared" si="6"/>
        <v>0.08430493273542601</v>
      </c>
      <c r="V17" s="88">
        <v>222199.25</v>
      </c>
      <c r="W17" s="89">
        <v>18722</v>
      </c>
      <c r="X17" s="90">
        <f t="shared" si="5"/>
        <v>11.868350069437026</v>
      </c>
    </row>
    <row r="18" spans="2:24" s="31" customFormat="1" ht="27.75" customHeight="1">
      <c r="B18" s="70">
        <f t="shared" si="0"/>
        <v>14</v>
      </c>
      <c r="C18" s="93" t="s">
        <v>66</v>
      </c>
      <c r="D18" s="65">
        <v>40634</v>
      </c>
      <c r="E18" s="66" t="s">
        <v>0</v>
      </c>
      <c r="F18" s="67" t="s">
        <v>67</v>
      </c>
      <c r="G18" s="68">
        <v>36</v>
      </c>
      <c r="H18" s="49">
        <v>8</v>
      </c>
      <c r="I18" s="63">
        <v>6</v>
      </c>
      <c r="J18" s="72">
        <v>1588</v>
      </c>
      <c r="K18" s="73">
        <v>175</v>
      </c>
      <c r="L18" s="74">
        <v>2036</v>
      </c>
      <c r="M18" s="73">
        <v>211</v>
      </c>
      <c r="N18" s="74">
        <v>1487</v>
      </c>
      <c r="O18" s="75">
        <v>168</v>
      </c>
      <c r="P18" s="76">
        <f t="shared" si="1"/>
        <v>5111</v>
      </c>
      <c r="Q18" s="77">
        <f t="shared" si="2"/>
        <v>554</v>
      </c>
      <c r="R18" s="78">
        <f t="shared" si="3"/>
        <v>69.25</v>
      </c>
      <c r="S18" s="79">
        <f t="shared" si="4"/>
        <v>9.225631768953068</v>
      </c>
      <c r="T18" s="94">
        <v>1210</v>
      </c>
      <c r="U18" s="95">
        <f t="shared" si="6"/>
        <v>3.2239669421487602</v>
      </c>
      <c r="V18" s="88">
        <v>414072.5</v>
      </c>
      <c r="W18" s="89">
        <v>32306</v>
      </c>
      <c r="X18" s="90">
        <f t="shared" si="5"/>
        <v>12.817201139107286</v>
      </c>
    </row>
    <row r="19" spans="2:24" s="31" customFormat="1" ht="27.75" customHeight="1">
      <c r="B19" s="70">
        <f t="shared" si="0"/>
        <v>15</v>
      </c>
      <c r="C19" s="93" t="s">
        <v>72</v>
      </c>
      <c r="D19" s="65">
        <v>40648</v>
      </c>
      <c r="E19" s="66" t="s">
        <v>0</v>
      </c>
      <c r="F19" s="67" t="s">
        <v>73</v>
      </c>
      <c r="G19" s="68">
        <v>28</v>
      </c>
      <c r="H19" s="49">
        <v>11</v>
      </c>
      <c r="I19" s="63">
        <v>4</v>
      </c>
      <c r="J19" s="72">
        <v>625</v>
      </c>
      <c r="K19" s="73">
        <v>72</v>
      </c>
      <c r="L19" s="74">
        <v>1116</v>
      </c>
      <c r="M19" s="73">
        <v>127</v>
      </c>
      <c r="N19" s="74">
        <v>811</v>
      </c>
      <c r="O19" s="75">
        <v>86</v>
      </c>
      <c r="P19" s="76">
        <f t="shared" si="1"/>
        <v>2552</v>
      </c>
      <c r="Q19" s="77">
        <f t="shared" si="2"/>
        <v>285</v>
      </c>
      <c r="R19" s="78">
        <f t="shared" si="3"/>
        <v>25.90909090909091</v>
      </c>
      <c r="S19" s="79">
        <f t="shared" si="4"/>
        <v>8.95438596491228</v>
      </c>
      <c r="T19" s="94">
        <v>7565.5</v>
      </c>
      <c r="U19" s="95">
        <f t="shared" si="6"/>
        <v>-0.6626792677285044</v>
      </c>
      <c r="V19" s="88">
        <v>132093</v>
      </c>
      <c r="W19" s="89">
        <v>13949</v>
      </c>
      <c r="X19" s="90">
        <f t="shared" si="5"/>
        <v>9.469711090400745</v>
      </c>
    </row>
    <row r="20" spans="2:24" s="31" customFormat="1" ht="27.75" customHeight="1">
      <c r="B20" s="70">
        <f t="shared" si="0"/>
        <v>16</v>
      </c>
      <c r="C20" s="93" t="s">
        <v>79</v>
      </c>
      <c r="D20" s="65">
        <v>40662</v>
      </c>
      <c r="E20" s="66" t="s">
        <v>0</v>
      </c>
      <c r="F20" s="67" t="s">
        <v>24</v>
      </c>
      <c r="G20" s="68">
        <v>10</v>
      </c>
      <c r="H20" s="49">
        <v>9</v>
      </c>
      <c r="I20" s="63">
        <v>2</v>
      </c>
      <c r="J20" s="72">
        <v>548</v>
      </c>
      <c r="K20" s="73">
        <v>62</v>
      </c>
      <c r="L20" s="74">
        <v>1003.5</v>
      </c>
      <c r="M20" s="73">
        <v>98</v>
      </c>
      <c r="N20" s="74">
        <v>860.5</v>
      </c>
      <c r="O20" s="75">
        <v>87</v>
      </c>
      <c r="P20" s="76">
        <f t="shared" si="1"/>
        <v>2412</v>
      </c>
      <c r="Q20" s="77">
        <f t="shared" si="2"/>
        <v>247</v>
      </c>
      <c r="R20" s="78">
        <f t="shared" si="3"/>
        <v>27.444444444444443</v>
      </c>
      <c r="S20" s="79">
        <f t="shared" si="4"/>
        <v>9.765182186234817</v>
      </c>
      <c r="T20" s="94">
        <v>6781.5</v>
      </c>
      <c r="U20" s="95">
        <f t="shared" si="6"/>
        <v>-0.6443264764432648</v>
      </c>
      <c r="V20" s="88">
        <v>15153</v>
      </c>
      <c r="W20" s="89">
        <v>1524</v>
      </c>
      <c r="X20" s="90">
        <f t="shared" si="5"/>
        <v>9.942913385826772</v>
      </c>
    </row>
    <row r="21" spans="2:24" s="31" customFormat="1" ht="27.75" customHeight="1">
      <c r="B21" s="70">
        <f t="shared" si="0"/>
        <v>17</v>
      </c>
      <c r="C21" s="86" t="s">
        <v>48</v>
      </c>
      <c r="D21" s="65">
        <v>40592</v>
      </c>
      <c r="E21" s="66" t="s">
        <v>0</v>
      </c>
      <c r="F21" s="67" t="s">
        <v>1</v>
      </c>
      <c r="G21" s="68">
        <v>26</v>
      </c>
      <c r="H21" s="49">
        <v>3</v>
      </c>
      <c r="I21" s="63">
        <v>12</v>
      </c>
      <c r="J21" s="72">
        <v>538.5</v>
      </c>
      <c r="K21" s="73">
        <v>92</v>
      </c>
      <c r="L21" s="74">
        <v>846</v>
      </c>
      <c r="M21" s="73">
        <v>139</v>
      </c>
      <c r="N21" s="74">
        <v>901</v>
      </c>
      <c r="O21" s="75">
        <v>148</v>
      </c>
      <c r="P21" s="76">
        <f t="shared" si="1"/>
        <v>2285.5</v>
      </c>
      <c r="Q21" s="77">
        <f t="shared" si="2"/>
        <v>379</v>
      </c>
      <c r="R21" s="78">
        <f t="shared" si="3"/>
        <v>126.33333333333333</v>
      </c>
      <c r="S21" s="79">
        <f t="shared" si="4"/>
        <v>6.030343007915567</v>
      </c>
      <c r="T21" s="94">
        <v>3541.5</v>
      </c>
      <c r="U21" s="95">
        <f t="shared" si="6"/>
        <v>-0.35465198362275874</v>
      </c>
      <c r="V21" s="88">
        <v>465142.75</v>
      </c>
      <c r="W21" s="89">
        <v>45652</v>
      </c>
      <c r="X21" s="90">
        <f t="shared" si="5"/>
        <v>10.188880005257163</v>
      </c>
    </row>
    <row r="22" spans="2:24" s="31" customFormat="1" ht="27.75" customHeight="1">
      <c r="B22" s="70">
        <f t="shared" si="0"/>
        <v>18</v>
      </c>
      <c r="C22" s="93" t="s">
        <v>50</v>
      </c>
      <c r="D22" s="65">
        <v>40599</v>
      </c>
      <c r="E22" s="66" t="s">
        <v>0</v>
      </c>
      <c r="F22" s="67" t="s">
        <v>51</v>
      </c>
      <c r="G22" s="68">
        <v>60</v>
      </c>
      <c r="H22" s="49">
        <v>3</v>
      </c>
      <c r="I22" s="63">
        <v>11</v>
      </c>
      <c r="J22" s="72">
        <v>430</v>
      </c>
      <c r="K22" s="73">
        <v>60</v>
      </c>
      <c r="L22" s="74">
        <v>760.5</v>
      </c>
      <c r="M22" s="73">
        <v>103</v>
      </c>
      <c r="N22" s="74">
        <v>470</v>
      </c>
      <c r="O22" s="75">
        <v>66</v>
      </c>
      <c r="P22" s="76">
        <f t="shared" si="1"/>
        <v>1660.5</v>
      </c>
      <c r="Q22" s="77">
        <f t="shared" si="2"/>
        <v>229</v>
      </c>
      <c r="R22" s="78">
        <f t="shared" si="3"/>
        <v>76.33333333333333</v>
      </c>
      <c r="S22" s="79">
        <f t="shared" si="4"/>
        <v>7.251091703056769</v>
      </c>
      <c r="T22" s="94">
        <v>1135</v>
      </c>
      <c r="U22" s="95">
        <f t="shared" si="6"/>
        <v>0.46299559471365637</v>
      </c>
      <c r="V22" s="88">
        <v>613848.5</v>
      </c>
      <c r="W22" s="89">
        <v>58625</v>
      </c>
      <c r="X22" s="90">
        <f t="shared" si="5"/>
        <v>10.470763326226013</v>
      </c>
    </row>
    <row r="23" spans="2:24" s="31" customFormat="1" ht="27.75" customHeight="1">
      <c r="B23" s="70">
        <f t="shared" si="0"/>
        <v>19</v>
      </c>
      <c r="C23" s="93" t="s">
        <v>49</v>
      </c>
      <c r="D23" s="65">
        <v>40599</v>
      </c>
      <c r="E23" s="66" t="s">
        <v>0</v>
      </c>
      <c r="F23" s="67" t="s">
        <v>1</v>
      </c>
      <c r="G23" s="68">
        <v>58</v>
      </c>
      <c r="H23" s="49">
        <v>2</v>
      </c>
      <c r="I23" s="63">
        <v>11</v>
      </c>
      <c r="J23" s="72">
        <v>264</v>
      </c>
      <c r="K23" s="73">
        <v>44</v>
      </c>
      <c r="L23" s="74">
        <v>864</v>
      </c>
      <c r="M23" s="73">
        <v>144</v>
      </c>
      <c r="N23" s="74">
        <v>522</v>
      </c>
      <c r="O23" s="75">
        <v>87</v>
      </c>
      <c r="P23" s="76">
        <f t="shared" si="1"/>
        <v>1650</v>
      </c>
      <c r="Q23" s="77">
        <f t="shared" si="2"/>
        <v>275</v>
      </c>
      <c r="R23" s="78">
        <f t="shared" si="3"/>
        <v>137.5</v>
      </c>
      <c r="S23" s="79">
        <f t="shared" si="4"/>
        <v>6</v>
      </c>
      <c r="T23" s="94">
        <v>3411</v>
      </c>
      <c r="U23" s="95">
        <f t="shared" si="6"/>
        <v>-0.5162708883025505</v>
      </c>
      <c r="V23" s="88">
        <v>2231287</v>
      </c>
      <c r="W23" s="89">
        <v>192997</v>
      </c>
      <c r="X23" s="90">
        <f t="shared" si="5"/>
        <v>11.56125224744426</v>
      </c>
    </row>
    <row r="24" spans="2:24" s="31" customFormat="1" ht="27.75" customHeight="1">
      <c r="B24" s="70">
        <f t="shared" si="0"/>
        <v>20</v>
      </c>
      <c r="C24" s="93" t="s">
        <v>61</v>
      </c>
      <c r="D24" s="65">
        <v>40620</v>
      </c>
      <c r="E24" s="66" t="s">
        <v>0</v>
      </c>
      <c r="F24" s="67" t="s">
        <v>62</v>
      </c>
      <c r="G24" s="68">
        <v>18</v>
      </c>
      <c r="H24" s="49">
        <v>5</v>
      </c>
      <c r="I24" s="63">
        <v>8</v>
      </c>
      <c r="J24" s="72">
        <v>428</v>
      </c>
      <c r="K24" s="73">
        <v>58</v>
      </c>
      <c r="L24" s="74">
        <v>949</v>
      </c>
      <c r="M24" s="73">
        <v>136</v>
      </c>
      <c r="N24" s="74">
        <v>213</v>
      </c>
      <c r="O24" s="75">
        <v>26</v>
      </c>
      <c r="P24" s="76">
        <f t="shared" si="1"/>
        <v>1590</v>
      </c>
      <c r="Q24" s="77">
        <f t="shared" si="2"/>
        <v>220</v>
      </c>
      <c r="R24" s="78">
        <f t="shared" si="3"/>
        <v>44</v>
      </c>
      <c r="S24" s="79">
        <f t="shared" si="4"/>
        <v>7.2272727272727275</v>
      </c>
      <c r="T24" s="94">
        <v>3616</v>
      </c>
      <c r="U24" s="95">
        <f t="shared" si="6"/>
        <v>-0.5602876106194691</v>
      </c>
      <c r="V24" s="88">
        <v>169005.5</v>
      </c>
      <c r="W24" s="89">
        <v>23742</v>
      </c>
      <c r="X24" s="90">
        <f t="shared" si="5"/>
        <v>7.118418835818381</v>
      </c>
    </row>
    <row r="25" spans="2:24" s="31" customFormat="1" ht="27.75" customHeight="1">
      <c r="B25" s="70">
        <f t="shared" si="0"/>
        <v>21</v>
      </c>
      <c r="C25" s="93" t="s">
        <v>80</v>
      </c>
      <c r="D25" s="65">
        <v>40662</v>
      </c>
      <c r="E25" s="66" t="s">
        <v>0</v>
      </c>
      <c r="F25" s="67" t="s">
        <v>81</v>
      </c>
      <c r="G25" s="68">
        <v>10</v>
      </c>
      <c r="H25" s="49">
        <v>9</v>
      </c>
      <c r="I25" s="63">
        <v>2</v>
      </c>
      <c r="J25" s="72">
        <v>506.5</v>
      </c>
      <c r="K25" s="73">
        <v>58</v>
      </c>
      <c r="L25" s="74">
        <v>610</v>
      </c>
      <c r="M25" s="73">
        <v>70</v>
      </c>
      <c r="N25" s="74">
        <v>389</v>
      </c>
      <c r="O25" s="75">
        <v>46</v>
      </c>
      <c r="P25" s="76">
        <f t="shared" si="1"/>
        <v>1505.5</v>
      </c>
      <c r="Q25" s="77">
        <f t="shared" si="2"/>
        <v>174</v>
      </c>
      <c r="R25" s="78">
        <f t="shared" si="3"/>
        <v>19.333333333333332</v>
      </c>
      <c r="S25" s="79">
        <f t="shared" si="4"/>
        <v>8.652298850574713</v>
      </c>
      <c r="T25" s="94">
        <v>6871</v>
      </c>
      <c r="U25" s="95">
        <f t="shared" si="6"/>
        <v>-0.7808907000436618</v>
      </c>
      <c r="V25" s="88">
        <v>14069.25</v>
      </c>
      <c r="W25" s="89">
        <v>1867</v>
      </c>
      <c r="X25" s="90">
        <f t="shared" si="5"/>
        <v>7.535752544188537</v>
      </c>
    </row>
    <row r="26" spans="2:24" s="31" customFormat="1" ht="23.25" customHeight="1">
      <c r="B26" s="70">
        <f t="shared" si="0"/>
        <v>22</v>
      </c>
      <c r="C26" s="71" t="s">
        <v>58</v>
      </c>
      <c r="D26" s="65">
        <v>40613</v>
      </c>
      <c r="E26" s="66" t="s">
        <v>0</v>
      </c>
      <c r="F26" s="67" t="s">
        <v>21</v>
      </c>
      <c r="G26" s="68">
        <v>22</v>
      </c>
      <c r="H26" s="49">
        <v>2</v>
      </c>
      <c r="I26" s="63">
        <v>8</v>
      </c>
      <c r="J26" s="72">
        <v>507.5</v>
      </c>
      <c r="K26" s="73">
        <v>69</v>
      </c>
      <c r="L26" s="74">
        <v>328</v>
      </c>
      <c r="M26" s="73">
        <v>43</v>
      </c>
      <c r="N26" s="74">
        <v>601</v>
      </c>
      <c r="O26" s="75">
        <v>80</v>
      </c>
      <c r="P26" s="76">
        <f t="shared" si="1"/>
        <v>1436.5</v>
      </c>
      <c r="Q26" s="77">
        <f t="shared" si="2"/>
        <v>192</v>
      </c>
      <c r="R26" s="78">
        <f t="shared" si="3"/>
        <v>96</v>
      </c>
      <c r="S26" s="79">
        <f t="shared" si="4"/>
        <v>7.481770833333333</v>
      </c>
      <c r="T26" s="91">
        <v>319</v>
      </c>
      <c r="U26" s="95">
        <f t="shared" si="6"/>
        <v>3.5031347962382444</v>
      </c>
      <c r="V26" s="88">
        <v>174715</v>
      </c>
      <c r="W26" s="89">
        <v>14107</v>
      </c>
      <c r="X26" s="90">
        <f t="shared" si="5"/>
        <v>12.384986177075211</v>
      </c>
    </row>
    <row r="27" spans="2:24" s="31" customFormat="1" ht="27.75" customHeight="1">
      <c r="B27" s="70">
        <f t="shared" si="0"/>
        <v>23</v>
      </c>
      <c r="C27" s="93" t="s">
        <v>63</v>
      </c>
      <c r="D27" s="65">
        <v>40627</v>
      </c>
      <c r="E27" s="66" t="s">
        <v>0</v>
      </c>
      <c r="F27" s="67" t="s">
        <v>1</v>
      </c>
      <c r="G27" s="68">
        <v>28</v>
      </c>
      <c r="H27" s="49">
        <v>4</v>
      </c>
      <c r="I27" s="63">
        <v>9</v>
      </c>
      <c r="J27" s="72">
        <v>252.5</v>
      </c>
      <c r="K27" s="73">
        <v>41</v>
      </c>
      <c r="L27" s="74">
        <v>668.5</v>
      </c>
      <c r="M27" s="73">
        <v>94</v>
      </c>
      <c r="N27" s="74">
        <v>508</v>
      </c>
      <c r="O27" s="75">
        <v>68</v>
      </c>
      <c r="P27" s="76">
        <f t="shared" si="1"/>
        <v>1429</v>
      </c>
      <c r="Q27" s="77">
        <f t="shared" si="2"/>
        <v>203</v>
      </c>
      <c r="R27" s="78">
        <f t="shared" si="3"/>
        <v>50.75</v>
      </c>
      <c r="S27" s="79">
        <f t="shared" si="4"/>
        <v>7.039408866995074</v>
      </c>
      <c r="T27" s="94">
        <v>4445</v>
      </c>
      <c r="U27" s="95">
        <f t="shared" si="6"/>
        <v>-0.6785151856017998</v>
      </c>
      <c r="V27" s="88">
        <v>88998.5</v>
      </c>
      <c r="W27" s="89">
        <v>10587</v>
      </c>
      <c r="X27" s="90">
        <f t="shared" si="5"/>
        <v>8.406394634929631</v>
      </c>
    </row>
    <row r="28" spans="2:24" s="31" customFormat="1" ht="27.75" customHeight="1">
      <c r="B28" s="70">
        <f t="shared" si="0"/>
        <v>24</v>
      </c>
      <c r="C28" s="93" t="s">
        <v>68</v>
      </c>
      <c r="D28" s="65">
        <v>40634</v>
      </c>
      <c r="E28" s="66" t="s">
        <v>0</v>
      </c>
      <c r="F28" s="67" t="s">
        <v>24</v>
      </c>
      <c r="G28" s="68">
        <v>15</v>
      </c>
      <c r="H28" s="49">
        <v>2</v>
      </c>
      <c r="I28" s="63">
        <v>6</v>
      </c>
      <c r="J28" s="72">
        <v>117</v>
      </c>
      <c r="K28" s="73">
        <v>13</v>
      </c>
      <c r="L28" s="74">
        <v>236</v>
      </c>
      <c r="M28" s="73">
        <v>25</v>
      </c>
      <c r="N28" s="74">
        <v>101</v>
      </c>
      <c r="O28" s="75">
        <v>10</v>
      </c>
      <c r="P28" s="76">
        <f t="shared" si="1"/>
        <v>454</v>
      </c>
      <c r="Q28" s="77">
        <f t="shared" si="2"/>
        <v>48</v>
      </c>
      <c r="R28" s="78">
        <f t="shared" si="3"/>
        <v>24</v>
      </c>
      <c r="S28" s="79">
        <f t="shared" si="4"/>
        <v>9.458333333333334</v>
      </c>
      <c r="T28" s="94">
        <v>1035.5</v>
      </c>
      <c r="U28" s="95">
        <f t="shared" si="6"/>
        <v>-0.5615644616127474</v>
      </c>
      <c r="V28" s="88">
        <v>39335.5</v>
      </c>
      <c r="W28" s="89">
        <v>3705</v>
      </c>
      <c r="X28" s="90">
        <f t="shared" si="5"/>
        <v>10.616869095816464</v>
      </c>
    </row>
    <row r="29" spans="2:24" s="31" customFormat="1" ht="23.25" customHeight="1">
      <c r="B29" s="70">
        <f t="shared" si="0"/>
        <v>25</v>
      </c>
      <c r="C29" s="64" t="s">
        <v>32</v>
      </c>
      <c r="D29" s="65">
        <v>40515</v>
      </c>
      <c r="E29" s="66" t="s">
        <v>0</v>
      </c>
      <c r="F29" s="67" t="s">
        <v>33</v>
      </c>
      <c r="G29" s="68">
        <v>62</v>
      </c>
      <c r="H29" s="49">
        <v>3</v>
      </c>
      <c r="I29" s="63">
        <v>23</v>
      </c>
      <c r="J29" s="72">
        <v>115</v>
      </c>
      <c r="K29" s="73">
        <v>23</v>
      </c>
      <c r="L29" s="74">
        <v>136</v>
      </c>
      <c r="M29" s="73">
        <v>24</v>
      </c>
      <c r="N29" s="74">
        <v>145</v>
      </c>
      <c r="O29" s="75">
        <v>29</v>
      </c>
      <c r="P29" s="76">
        <f t="shared" si="1"/>
        <v>396</v>
      </c>
      <c r="Q29" s="77">
        <f t="shared" si="2"/>
        <v>76</v>
      </c>
      <c r="R29" s="78">
        <f t="shared" si="3"/>
        <v>25.333333333333332</v>
      </c>
      <c r="S29" s="79">
        <f t="shared" si="4"/>
        <v>5.2105263157894735</v>
      </c>
      <c r="T29" s="94">
        <v>1675</v>
      </c>
      <c r="U29" s="95">
        <f t="shared" si="6"/>
        <v>-0.7635820895522388</v>
      </c>
      <c r="V29" s="88">
        <v>1030140.5</v>
      </c>
      <c r="W29" s="89">
        <v>128107</v>
      </c>
      <c r="X29" s="90">
        <f t="shared" si="5"/>
        <v>8.041250673265317</v>
      </c>
    </row>
    <row r="30" spans="2:24" s="39" customFormat="1" ht="27.75" customHeight="1" thickBot="1">
      <c r="B30" s="104"/>
      <c r="C30" s="189" t="s">
        <v>20</v>
      </c>
      <c r="D30" s="190"/>
      <c r="E30" s="191"/>
      <c r="F30" s="192"/>
      <c r="G30" s="32"/>
      <c r="H30" s="32">
        <f>SUM(H5:H29)</f>
        <v>668</v>
      </c>
      <c r="I30" s="33"/>
      <c r="J30" s="34"/>
      <c r="K30" s="35"/>
      <c r="L30" s="34"/>
      <c r="M30" s="35"/>
      <c r="N30" s="34"/>
      <c r="O30" s="35"/>
      <c r="P30" s="34">
        <f>SUM(P5:P29)</f>
        <v>639603.5</v>
      </c>
      <c r="Q30" s="32">
        <f>SUM(Q5:Q29)</f>
        <v>68495</v>
      </c>
      <c r="R30" s="35">
        <f t="shared" si="3"/>
        <v>102.5374251497006</v>
      </c>
      <c r="S30" s="36">
        <f>P30/Q30</f>
        <v>9.337958975107671</v>
      </c>
      <c r="T30" s="34"/>
      <c r="U30" s="37"/>
      <c r="V30" s="34"/>
      <c r="W30" s="35"/>
      <c r="X30" s="38"/>
    </row>
    <row r="32" spans="10:14" ht="18">
      <c r="J32" s="25"/>
      <c r="L32" s="25"/>
      <c r="N32" s="25"/>
    </row>
    <row r="33" spans="9:14" ht="18">
      <c r="I33" s="25"/>
      <c r="J33" s="25"/>
      <c r="K33" s="25"/>
      <c r="N33" s="25"/>
    </row>
    <row r="34" spans="9:16" ht="18">
      <c r="I34" s="25"/>
      <c r="J34" s="18"/>
      <c r="L34" s="18"/>
      <c r="M34" s="25"/>
      <c r="N34" s="18"/>
      <c r="P34" s="18"/>
    </row>
    <row r="35" spans="9:16" ht="18">
      <c r="I35" s="25"/>
      <c r="M35" s="25"/>
      <c r="N35" s="25"/>
      <c r="P35" s="18"/>
    </row>
    <row r="36" spans="9:13" ht="18">
      <c r="I36" s="25"/>
      <c r="J36" s="25"/>
      <c r="L36" s="25"/>
      <c r="M36" s="25"/>
    </row>
    <row r="37" spans="9:12" ht="18">
      <c r="I37" s="25"/>
      <c r="J37" s="25"/>
      <c r="K37" s="25"/>
      <c r="L37" s="25"/>
    </row>
    <row r="38" spans="2:24" s="24" customFormat="1" ht="18">
      <c r="B38" s="19"/>
      <c r="C38" s="20"/>
      <c r="D38" s="21"/>
      <c r="E38" s="18"/>
      <c r="F38" s="18"/>
      <c r="G38" s="22"/>
      <c r="H38" s="22"/>
      <c r="I38" s="22"/>
      <c r="J38" s="23"/>
      <c r="L38" s="18"/>
      <c r="N38" s="23"/>
      <c r="P38" s="25"/>
      <c r="Q38" s="26"/>
      <c r="S38" s="27"/>
      <c r="T38" s="28"/>
      <c r="U38" s="18"/>
      <c r="V38" s="23"/>
      <c r="X38" s="27"/>
    </row>
    <row r="41" spans="2:24" s="24" customFormat="1" ht="18">
      <c r="B41" s="19"/>
      <c r="C41" s="20"/>
      <c r="D41" s="21"/>
      <c r="E41" s="18"/>
      <c r="F41" s="18"/>
      <c r="G41" s="22"/>
      <c r="H41" s="22"/>
      <c r="I41" s="22"/>
      <c r="J41" s="23"/>
      <c r="L41" s="23"/>
      <c r="N41" s="25"/>
      <c r="P41" s="25"/>
      <c r="Q41" s="26"/>
      <c r="S41" s="27"/>
      <c r="T41" s="28"/>
      <c r="U41" s="18"/>
      <c r="V41" s="23"/>
      <c r="X41" s="27"/>
    </row>
    <row r="42" spans="2:24" s="24" customFormat="1" ht="18">
      <c r="B42" s="19"/>
      <c r="C42" s="20"/>
      <c r="D42" s="21"/>
      <c r="E42" s="18"/>
      <c r="F42" s="18"/>
      <c r="G42" s="22"/>
      <c r="H42" s="22"/>
      <c r="J42" s="23"/>
      <c r="L42" s="23"/>
      <c r="N42" s="23"/>
      <c r="P42" s="25"/>
      <c r="Q42" s="26"/>
      <c r="S42" s="27"/>
      <c r="T42" s="28"/>
      <c r="U42" s="18"/>
      <c r="V42" s="23"/>
      <c r="X42" s="27"/>
    </row>
  </sheetData>
  <sheetProtection/>
  <mergeCells count="15"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30:F30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2010-08-16T13:34:14Z</cp:lastPrinted>
  <dcterms:created xsi:type="dcterms:W3CDTF">2006-03-15T09:07:04Z</dcterms:created>
  <dcterms:modified xsi:type="dcterms:W3CDTF">2011-07-04T15:48:48Z</dcterms:modified>
  <cp:category/>
  <cp:version/>
  <cp:contentType/>
  <cp:contentStatus/>
</cp:coreProperties>
</file>