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610" windowHeight="11640" tabRatio="804" activeTab="0"/>
  </bookViews>
  <sheets>
    <sheet name="13-15 May 11 (we 20)" sheetId="1" r:id="rId1"/>
    <sheet name="13-15 May 11 (TOP 20)" sheetId="2" r:id="rId2"/>
  </sheets>
  <definedNames>
    <definedName name="_xlnm.Print_Area" localSheetId="0">'13-15 May 11 (we 20)'!$A$1:$V$92</definedName>
  </definedNames>
  <calcPr fullCalcOnLoad="1"/>
</workbook>
</file>

<file path=xl/sharedStrings.xml><?xml version="1.0" encoding="utf-8"?>
<sst xmlns="http://schemas.openxmlformats.org/spreadsheetml/2006/main" count="259" uniqueCount="111">
  <si>
    <t>Last Weekend</t>
  </si>
  <si>
    <t>Distributor</t>
  </si>
  <si>
    <t>Friday</t>
  </si>
  <si>
    <t>Saturday</t>
  </si>
  <si>
    <t>Sunday</t>
  </si>
  <si>
    <t>Change</t>
  </si>
  <si>
    <t>Adm.</t>
  </si>
  <si>
    <t>G.B.O.</t>
  </si>
  <si>
    <r>
      <t>*Sorted according to Weekend Total G.B.O. - Hafta sonu toplam hasılat sütununa göre sıralanmı</t>
    </r>
    <r>
      <rPr>
        <i/>
        <sz val="9"/>
        <color indexed="23"/>
        <rFont val="Arial"/>
        <family val="0"/>
      </rPr>
      <t>ş</t>
    </r>
    <r>
      <rPr>
        <i/>
        <sz val="9"/>
        <color indexed="23"/>
        <rFont val="Administer"/>
        <family val="0"/>
      </rPr>
      <t>tır.</t>
    </r>
  </si>
  <si>
    <r>
      <t>Yukarıdaki Turkey's Weekend Market Datas adlı tablo Türkiye'deki film da</t>
    </r>
    <r>
      <rPr>
        <i/>
        <sz val="9"/>
        <color indexed="23"/>
        <rFont val="Arial"/>
        <family val="0"/>
      </rPr>
      <t>ğ</t>
    </r>
    <r>
      <rPr>
        <i/>
        <sz val="9"/>
        <color indexed="23"/>
        <rFont val="Administer"/>
        <family val="0"/>
      </rPr>
      <t xml:space="preserve">ıtıcısı </t>
    </r>
    <r>
      <rPr>
        <i/>
        <sz val="9"/>
        <color indexed="23"/>
        <rFont val="Arial"/>
        <family val="0"/>
      </rPr>
      <t>ş</t>
    </r>
    <r>
      <rPr>
        <i/>
        <sz val="9"/>
        <color indexed="23"/>
        <rFont val="Administer"/>
        <family val="0"/>
      </rPr>
      <t>irketlerin ülkemizde yukarıda belirtilen haftalarda da</t>
    </r>
    <r>
      <rPr>
        <i/>
        <sz val="9"/>
        <color indexed="23"/>
        <rFont val="Arial"/>
        <family val="0"/>
      </rPr>
      <t>ğ</t>
    </r>
    <r>
      <rPr>
        <i/>
        <sz val="9"/>
        <color indexed="23"/>
        <rFont val="Administer"/>
        <family val="0"/>
      </rPr>
      <t>ıttıkları sinema filmlerinin gene yukarıda belirttikleri haftalarda ula</t>
    </r>
    <r>
      <rPr>
        <i/>
        <sz val="9"/>
        <color indexed="23"/>
        <rFont val="Arial"/>
        <family val="0"/>
      </rPr>
      <t>ş</t>
    </r>
    <r>
      <rPr>
        <i/>
        <sz val="9"/>
        <color indexed="23"/>
        <rFont val="Administer"/>
        <family val="0"/>
      </rPr>
      <t>tıkları seyirci sayısını ve yaptıkları hasılatı göstermektedir. Liste ve ekinde bulunan di</t>
    </r>
    <r>
      <rPr>
        <i/>
        <sz val="9"/>
        <color indexed="23"/>
        <rFont val="Arial"/>
        <family val="0"/>
      </rPr>
      <t>ğ</t>
    </r>
    <r>
      <rPr>
        <i/>
        <sz val="9"/>
        <color indexed="23"/>
        <rFont val="Administer"/>
        <family val="0"/>
      </rPr>
      <t>er sayfalar bütün da</t>
    </r>
    <r>
      <rPr>
        <i/>
        <sz val="9"/>
        <color indexed="23"/>
        <rFont val="Arial"/>
        <family val="0"/>
      </rPr>
      <t>ğ</t>
    </r>
    <r>
      <rPr>
        <i/>
        <sz val="9"/>
        <color indexed="23"/>
        <rFont val="Administer"/>
        <family val="0"/>
      </rPr>
      <t>ıtıcıların ortak görü</t>
    </r>
    <r>
      <rPr>
        <i/>
        <sz val="9"/>
        <color indexed="23"/>
        <rFont val="Arial"/>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Arial"/>
        <family val="0"/>
      </rPr>
      <t>ğ</t>
    </r>
    <r>
      <rPr>
        <i/>
        <sz val="9"/>
        <color indexed="23"/>
        <rFont val="Administer"/>
        <family val="0"/>
      </rPr>
      <t>ıtımcı firmalardan gönderilen özel bilgileri bir araya getirerek olu</t>
    </r>
    <r>
      <rPr>
        <i/>
        <sz val="9"/>
        <color indexed="23"/>
        <rFont val="Arial"/>
        <family val="0"/>
      </rPr>
      <t>ş</t>
    </r>
    <r>
      <rPr>
        <i/>
        <sz val="9"/>
        <color indexed="23"/>
        <rFont val="Administer"/>
        <family val="0"/>
      </rPr>
      <t>turmaktadır. Yukarıdaki ve ekindeki tabloların içerdi</t>
    </r>
    <r>
      <rPr>
        <i/>
        <sz val="9"/>
        <color indexed="23"/>
        <rFont val="Arial"/>
        <family val="0"/>
      </rPr>
      <t>ğ</t>
    </r>
    <r>
      <rPr>
        <i/>
        <sz val="9"/>
        <color indexed="23"/>
        <rFont val="Administer"/>
        <family val="0"/>
      </rPr>
      <t>i veriler ço</t>
    </r>
    <r>
      <rPr>
        <i/>
        <sz val="9"/>
        <color indexed="23"/>
        <rFont val="Arial"/>
        <family val="0"/>
      </rPr>
      <t>ğ</t>
    </r>
    <r>
      <rPr>
        <i/>
        <sz val="9"/>
        <color indexed="23"/>
        <rFont val="Administer"/>
        <family val="0"/>
      </rPr>
      <t>altılamaz, satılamaz. Alıntı veya kopyalama yapılırken Haftalık Antrakt Sinema Gazetesi'nden izin alınmalıdır.</t>
    </r>
  </si>
  <si>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</si>
  <si>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</si>
  <si>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Title</t>
  </si>
  <si>
    <t>Cumulative</t>
  </si>
  <si>
    <t>Scr.Avg.
(Adm.)</t>
  </si>
  <si>
    <t>Avg.
Ticket</t>
  </si>
  <si>
    <t>.</t>
  </si>
  <si>
    <t>Release
Date</t>
  </si>
  <si>
    <t>WARNER BROS. TÜRKİYE</t>
  </si>
  <si>
    <t># of
Prints</t>
  </si>
  <si>
    <t># of
Screen</t>
  </si>
  <si>
    <t>Weeks in Release</t>
  </si>
  <si>
    <t>Weekend Total</t>
  </si>
  <si>
    <r>
      <t>http://www.antraktsinema.com -</t>
    </r>
    <r>
      <rPr>
        <sz val="12"/>
        <color indexed="47"/>
        <rFont val="Gadget"/>
        <family val="0"/>
      </rPr>
      <t xml:space="preserve"> Weekly Movie Magazine Antrakt presents - Haftalık Antrakt Sinema Gazetesi sunar </t>
    </r>
    <r>
      <rPr>
        <sz val="12"/>
        <color indexed="9"/>
        <rFont val="Gadget"/>
        <family val="0"/>
      </rPr>
      <t>- http://www.antraktsinema.com</t>
    </r>
  </si>
  <si>
    <r>
      <t>http://www.antraktsinema.com -</t>
    </r>
    <r>
      <rPr>
        <sz val="11"/>
        <color indexed="47"/>
        <rFont val="Gadget"/>
        <family val="0"/>
      </rPr>
      <t xml:space="preserve"> Weekly Movie Magazine Antrakt presents - Haftalık Antrakt Sinema Gazetesi sunar</t>
    </r>
    <r>
      <rPr>
        <sz val="11"/>
        <color indexed="9"/>
        <rFont val="Gadget"/>
        <family val="0"/>
      </rPr>
      <t xml:space="preserve"> - http://www.antraktsinema.com</t>
    </r>
  </si>
  <si>
    <t>YOGI BEAR</t>
  </si>
  <si>
    <t>İNCİR REÇELİ</t>
  </si>
  <si>
    <t>127 HOURS</t>
  </si>
  <si>
    <t>YA SONRA</t>
  </si>
  <si>
    <t>BLACK SWAN</t>
  </si>
  <si>
    <t>THE NEXT THREE DAYS</t>
  </si>
  <si>
    <t>CINE FILM</t>
  </si>
  <si>
    <t>BİR AVUÇ DENİZ</t>
  </si>
  <si>
    <t>SAKLI HAYATLAR</t>
  </si>
  <si>
    <t>GÖLGELER VE SURETLER</t>
  </si>
  <si>
    <t>BATTLE: LA</t>
  </si>
  <si>
    <t>LIMITLESS</t>
  </si>
  <si>
    <t>PRESS</t>
  </si>
  <si>
    <t>ÇINAR AĞACI</t>
  </si>
  <si>
    <t>MEDYAVİZYON</t>
  </si>
  <si>
    <t>AŞK TESADÜFLERİ SEVER</t>
  </si>
  <si>
    <t>UIP TÜRKİYE</t>
  </si>
  <si>
    <t>RANGO</t>
  </si>
  <si>
    <t>THE KING'S SPEECH</t>
  </si>
  <si>
    <t>EYYVAH EYVAH 2</t>
  </si>
  <si>
    <t>MEGAMIND</t>
  </si>
  <si>
    <t>KAYBEDENLER KULÜBÜ</t>
  </si>
  <si>
    <t>JUST GO WITH IT</t>
  </si>
  <si>
    <t>I AM NUMBER FOUR</t>
  </si>
  <si>
    <t>72. KOĞUŞ</t>
  </si>
  <si>
    <t>BIG MOMMAS: LIKE FATHER, LIKE SON</t>
  </si>
  <si>
    <t>WE ARE WHAT WE ARE</t>
  </si>
  <si>
    <t>RED RIDING HOOD</t>
  </si>
  <si>
    <t>ATLIKARINCA</t>
  </si>
  <si>
    <t>ÖZEN FİLM</t>
  </si>
  <si>
    <t>THE GIRL WHO KICKED THE HORNETS' NEST</t>
  </si>
  <si>
    <t>THE LINCOLN LAWYER</t>
  </si>
  <si>
    <t>RIO</t>
  </si>
  <si>
    <t>TİGLON</t>
  </si>
  <si>
    <t>SOURCE CODE</t>
  </si>
  <si>
    <t>LAST NIGHT</t>
  </si>
  <si>
    <t>THE KIDS ARE ALL RIGHT</t>
  </si>
  <si>
    <t>SCREAM 4</t>
  </si>
  <si>
    <t>WATER FOR ELEPHANTS</t>
  </si>
  <si>
    <t>SUCKER PUNCH</t>
  </si>
  <si>
    <t>WINNIE THE POOH</t>
  </si>
  <si>
    <t>LONDON BOULEVARD</t>
  </si>
  <si>
    <t>BİZİM BÜYÜK ÇARESİZLİĞİMİZ</t>
  </si>
  <si>
    <t>THE LAST EXORCISM</t>
  </si>
  <si>
    <t>ALPHA AND OMEGA</t>
  </si>
  <si>
    <t>UNKNOWN</t>
  </si>
  <si>
    <t>RABBIT HOLE</t>
  </si>
  <si>
    <t>MONSTERS</t>
  </si>
  <si>
    <t>FRITT WILT 3</t>
  </si>
  <si>
    <t>THE PACK</t>
  </si>
  <si>
    <t>MFP-CINEGROUP</t>
  </si>
  <si>
    <t>ÇOK MU KOMİK?</t>
  </si>
  <si>
    <t>FOUR LIONS</t>
  </si>
  <si>
    <t>KOLPAÇİNO: BOMBA</t>
  </si>
  <si>
    <t>THE PRODIGY</t>
  </si>
  <si>
    <t>HOP DEDİK DELİ DUMRUL</t>
  </si>
  <si>
    <t>THOR</t>
  </si>
  <si>
    <t>INCENDIES</t>
  </si>
  <si>
    <t>NEVER LET ME GO</t>
  </si>
  <si>
    <t>PINA</t>
  </si>
  <si>
    <t>ZEFİR</t>
  </si>
  <si>
    <t>CHERRYBOMB</t>
  </si>
  <si>
    <t>FAST FIVE</t>
  </si>
  <si>
    <t>DEVRİMDEN SONRA</t>
  </si>
  <si>
    <t>HENRY'S CRIME</t>
  </si>
  <si>
    <t>GİŞE MEMURU</t>
  </si>
  <si>
    <t>AĞIR ABİ</t>
  </si>
  <si>
    <t>COPACABANA</t>
  </si>
  <si>
    <t>KÜÇÜK GÜNAHLAR</t>
  </si>
  <si>
    <t>PRIEST</t>
  </si>
  <si>
    <t>HOP</t>
  </si>
  <si>
    <t>VANISHING ON 7TH STREET</t>
  </si>
  <si>
    <t>HOODWINKED VS. EVIL</t>
  </si>
  <si>
    <t>LITTLE WHITE LIES</t>
  </si>
  <si>
    <t>M3 FILM</t>
  </si>
  <si>
    <t>THE VALDEMAR LEGACY</t>
  </si>
  <si>
    <t>DUKA</t>
  </si>
  <si>
    <t>KAR BEYAZ</t>
  </si>
  <si>
    <t>KURTLAR VADİSİ: FİLİSTİN</t>
  </si>
  <si>
    <t>HEARTBEATS</t>
  </si>
  <si>
    <t>WINTER'S BONE</t>
  </si>
  <si>
    <t>THE RITE</t>
  </si>
  <si>
    <t>THE ADJUSTMENT BUREAU</t>
  </si>
  <si>
    <t>EVERYTHING WILL BE FINE</t>
  </si>
  <si>
    <t>THE EXPERIMENT</t>
  </si>
  <si>
    <t>7 AVLU</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</si>
</sst>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s>
  <fonts count="106">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12"/>
      <color indexed="9"/>
      <name val="Trebuchet MS"/>
      <family val="2"/>
    </font>
    <font>
      <sz val="12"/>
      <color indexed="9"/>
      <name val="Impact"/>
      <family val="2"/>
    </font>
    <font>
      <b/>
      <sz val="11"/>
      <name val="Century Gothic"/>
      <family val="2"/>
    </font>
    <font>
      <b/>
      <sz val="10"/>
      <color indexed="9"/>
      <name val="Trebuchet MS"/>
      <family val="2"/>
    </font>
    <font>
      <sz val="10"/>
      <color indexed="9"/>
      <name val="Trebuchet MS"/>
      <family val="2"/>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sz val="10"/>
      <color indexed="9"/>
      <name val="Arial"/>
      <family val="0"/>
    </font>
    <font>
      <b/>
      <sz val="10"/>
      <color indexed="9"/>
      <name val="Arial"/>
      <family val="0"/>
    </font>
    <font>
      <sz val="9"/>
      <name val="Verdana"/>
      <family val="2"/>
    </font>
    <font>
      <sz val="9"/>
      <color indexed="9"/>
      <name val="Verdana"/>
      <family val="2"/>
    </font>
    <font>
      <b/>
      <sz val="10"/>
      <name val="Administer"/>
      <family val="0"/>
    </font>
    <font>
      <b/>
      <sz val="10"/>
      <color indexed="9"/>
      <name val="Administer"/>
      <family val="0"/>
    </font>
    <font>
      <sz val="10"/>
      <name val="Administer"/>
      <family val="0"/>
    </font>
    <font>
      <sz val="10"/>
      <color indexed="40"/>
      <name val="Administer"/>
      <family val="0"/>
    </font>
    <font>
      <sz val="10"/>
      <color indexed="10"/>
      <name val="Administer"/>
      <family val="0"/>
    </font>
    <font>
      <sz val="10"/>
      <color indexed="10"/>
      <name val="Arial"/>
      <family val="0"/>
    </font>
    <font>
      <i/>
      <sz val="9"/>
      <color indexed="23"/>
      <name val="Administer"/>
      <family val="0"/>
    </font>
    <font>
      <i/>
      <sz val="9"/>
      <color indexed="23"/>
      <name val="Arial"/>
      <family val="0"/>
    </font>
    <font>
      <sz val="12"/>
      <color indexed="47"/>
      <name val="Gadget"/>
      <family val="0"/>
    </font>
    <font>
      <sz val="11"/>
      <color indexed="47"/>
      <name val="Gadget"/>
      <family val="0"/>
    </font>
    <font>
      <sz val="12"/>
      <color indexed="9"/>
      <name val="Gadget"/>
      <family val="0"/>
    </font>
    <font>
      <sz val="11"/>
      <color indexed="9"/>
      <name val="Gadget"/>
      <family val="0"/>
    </font>
    <font>
      <sz val="10"/>
      <name val="Trebuchet MS"/>
      <family val="2"/>
    </font>
    <font>
      <b/>
      <sz val="10"/>
      <name val="Arial"/>
      <family val="0"/>
    </font>
    <font>
      <b/>
      <sz val="10"/>
      <name val="Trebuchet MS"/>
      <family val="2"/>
    </font>
    <font>
      <b/>
      <sz val="10"/>
      <color indexed="10"/>
      <name val="Trebuchet MS"/>
      <family val="2"/>
    </font>
    <font>
      <sz val="10"/>
      <color indexed="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4"/>
      <color indexed="8"/>
      <name val="AcidSansRegular"/>
      <family val="0"/>
    </font>
    <font>
      <b/>
      <sz val="24"/>
      <color indexed="8"/>
      <name val="Arial"/>
      <family val="0"/>
    </font>
    <font>
      <b/>
      <sz val="28"/>
      <color indexed="8"/>
      <name val="AcidSansRegular"/>
      <family val="0"/>
    </font>
    <font>
      <sz val="14"/>
      <color indexed="8"/>
      <name val="AcidSansRegular"/>
      <family val="0"/>
    </font>
    <font>
      <b/>
      <sz val="18"/>
      <color indexed="16"/>
      <name val="Administer"/>
      <family val="0"/>
    </font>
    <font>
      <b/>
      <sz val="18"/>
      <color indexed="8"/>
      <name val="Administer"/>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hair"/>
      <bottom style="hair"/>
    </border>
    <border>
      <left style="medium"/>
      <right>
        <color indexed="63"/>
      </right>
      <top>
        <color indexed="63"/>
      </top>
      <bottom>
        <color indexed="63"/>
      </bottom>
    </border>
    <border>
      <left style="hair"/>
      <right style="hair"/>
      <top style="hair"/>
      <bottom style="mediu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style="hair"/>
    </border>
    <border>
      <left style="hair"/>
      <right style="medium"/>
      <top style="hair"/>
      <bottom style="medium"/>
    </border>
    <border>
      <left style="medium"/>
      <right>
        <color indexed="63"/>
      </right>
      <top style="medium"/>
      <bottom style="hair"/>
    </border>
    <border>
      <left>
        <color indexed="63"/>
      </left>
      <right>
        <color indexed="63"/>
      </right>
      <top>
        <color indexed="63"/>
      </top>
      <bottom style="hair"/>
    </border>
    <border>
      <left style="hair"/>
      <right>
        <color indexed="63"/>
      </right>
      <top style="hair"/>
      <bottom style="thin">
        <color indexed="10"/>
      </bottom>
    </border>
    <border>
      <left style="hair"/>
      <right style="medium"/>
      <top style="hair"/>
      <bottom style="hair"/>
    </border>
    <border>
      <left>
        <color indexed="63"/>
      </left>
      <right style="hair"/>
      <top style="hair"/>
      <bottom>
        <color indexed="63"/>
      </bottom>
    </border>
    <border>
      <left style="medium"/>
      <right>
        <color indexed="63"/>
      </right>
      <top style="hair"/>
      <bottom>
        <color indexed="63"/>
      </bottom>
    </border>
    <border>
      <left style="medium"/>
      <right style="hair"/>
      <top style="medium"/>
      <bottom style="hair"/>
    </border>
    <border>
      <left style="hair"/>
      <right style="hair"/>
      <top style="medium"/>
      <bottom style="hair"/>
    </border>
    <border>
      <left style="medium"/>
      <right style="hair"/>
      <top style="hair"/>
      <bottom style="hair"/>
    </border>
    <border>
      <left style="medium"/>
      <right style="hair"/>
      <top style="hair"/>
      <bottom style="medium"/>
    </border>
    <border>
      <left style="hair"/>
      <right>
        <color indexed="63"/>
      </right>
      <top style="hair"/>
      <bottom style="thin">
        <color indexed="12"/>
      </bottom>
    </border>
    <border>
      <left style="hair"/>
      <right style="medium"/>
      <top style="medium"/>
      <bottom style="hair"/>
    </border>
    <border>
      <left style="hair"/>
      <right style="hair"/>
      <top style="hair"/>
      <bottom style="thin">
        <color indexed="10"/>
      </bottom>
    </border>
    <border>
      <left style="hair"/>
      <right style="medium"/>
      <top style="hair"/>
      <bottom style="thin">
        <color indexed="10"/>
      </bottom>
    </border>
    <border>
      <left style="hair"/>
      <right style="medium"/>
      <top>
        <color indexed="63"/>
      </top>
      <bottom style="hair"/>
    </border>
    <border>
      <left style="medium"/>
      <right style="hair"/>
      <top style="hair"/>
      <bottom style="thin">
        <color indexed="10"/>
      </bottom>
    </border>
    <border>
      <left style="medium"/>
      <right style="hair"/>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1" applyNumberFormat="0" applyFill="0" applyAlignment="0" applyProtection="0"/>
    <xf numFmtId="0" fontId="94" fillId="0" borderId="2" applyNumberFormat="0" applyFill="0" applyAlignment="0" applyProtection="0"/>
    <xf numFmtId="0" fontId="95" fillId="0" borderId="3" applyNumberFormat="0" applyFill="0" applyAlignment="0" applyProtection="0"/>
    <xf numFmtId="0" fontId="96" fillId="0" borderId="4" applyNumberFormat="0" applyFill="0" applyAlignment="0" applyProtection="0"/>
    <xf numFmtId="0" fontId="9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7" fillId="20" borderId="5" applyNumberFormat="0" applyAlignment="0" applyProtection="0"/>
    <xf numFmtId="0" fontId="98" fillId="21" borderId="6" applyNumberFormat="0" applyAlignment="0" applyProtection="0"/>
    <xf numFmtId="0" fontId="99" fillId="20" borderId="6" applyNumberFormat="0" applyAlignment="0" applyProtection="0"/>
    <xf numFmtId="0" fontId="100" fillId="22" borderId="7" applyNumberFormat="0" applyAlignment="0" applyProtection="0"/>
    <xf numFmtId="0" fontId="101"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0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0" fontId="90" fillId="27"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90"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34">
    <xf numFmtId="0" fontId="0" fillId="0" borderId="0" xfId="0" applyAlignment="1">
      <alignment/>
    </xf>
    <xf numFmtId="3" fontId="12" fillId="33" borderId="10" xfId="0" applyNumberFormat="1"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0"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xf>
    <xf numFmtId="0" fontId="9" fillId="0" borderId="11" xfId="0" applyFont="1" applyFill="1" applyBorder="1" applyAlignment="1" applyProtection="1">
      <alignment horizontal="left" vertical="center"/>
      <protection/>
    </xf>
    <xf numFmtId="190"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vertical="center"/>
      <protection/>
    </xf>
    <xf numFmtId="0" fontId="9" fillId="0" borderId="11" xfId="0"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191" fontId="8"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191" fontId="6" fillId="0" borderId="11" xfId="0" applyNumberFormat="1" applyFont="1" applyFill="1" applyBorder="1" applyAlignment="1" applyProtection="1">
      <alignment horizontal="right" vertical="center"/>
      <protection locked="0"/>
    </xf>
    <xf numFmtId="191" fontId="12" fillId="33" borderId="10" xfId="0" applyNumberFormat="1" applyFont="1" applyFill="1" applyBorder="1" applyAlignment="1" applyProtection="1">
      <alignment horizontal="right" vertical="center"/>
      <protection/>
    </xf>
    <xf numFmtId="191" fontId="11"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2" fillId="33" borderId="10" xfId="0" applyNumberFormat="1" applyFont="1" applyFill="1" applyBorder="1" applyAlignment="1" applyProtection="1">
      <alignment horizontal="right" vertical="center"/>
      <protection/>
    </xf>
    <xf numFmtId="196" fontId="8"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3" fillId="0" borderId="11" xfId="40" applyFont="1" applyFill="1" applyBorder="1" applyAlignment="1" applyProtection="1">
      <alignment horizontal="left" vertical="center"/>
      <protection/>
    </xf>
    <xf numFmtId="19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xf>
    <xf numFmtId="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locked="0"/>
    </xf>
    <xf numFmtId="196" fontId="17" fillId="0" borderId="11" xfId="0" applyNumberFormat="1" applyFont="1" applyFill="1" applyBorder="1" applyAlignment="1" applyProtection="1">
      <alignment horizontal="right" vertical="center"/>
      <protection locked="0"/>
    </xf>
    <xf numFmtId="193" fontId="17" fillId="0" borderId="11" xfId="0" applyNumberFormat="1" applyFont="1" applyFill="1" applyBorder="1" applyAlignment="1" applyProtection="1">
      <alignment vertical="center"/>
      <protection locked="0"/>
    </xf>
    <xf numFmtId="191" fontId="17" fillId="0" borderId="11" xfId="0" applyNumberFormat="1" applyFont="1" applyFill="1" applyBorder="1" applyAlignment="1" applyProtection="1">
      <alignment horizontal="right" vertical="center"/>
      <protection locked="0"/>
    </xf>
    <xf numFmtId="192" fontId="17" fillId="0" borderId="11" xfId="0" applyNumberFormat="1" applyFont="1" applyFill="1" applyBorder="1" applyAlignment="1" applyProtection="1">
      <alignment vertical="center"/>
      <protection locked="0"/>
    </xf>
    <xf numFmtId="0" fontId="18" fillId="0" borderId="11" xfId="0" applyFont="1" applyFill="1" applyBorder="1" applyAlignment="1" applyProtection="1">
      <alignment vertical="center"/>
      <protection locked="0"/>
    </xf>
    <xf numFmtId="196" fontId="18" fillId="33" borderId="10" xfId="0" applyNumberFormat="1" applyFont="1" applyFill="1" applyBorder="1" applyAlignment="1" applyProtection="1">
      <alignment horizontal="right" vertical="center"/>
      <protection/>
    </xf>
    <xf numFmtId="193" fontId="18" fillId="33" borderId="10" xfId="0" applyNumberFormat="1" applyFont="1" applyFill="1" applyBorder="1" applyAlignment="1" applyProtection="1">
      <alignment horizontal="center" vertical="center"/>
      <protection/>
    </xf>
    <xf numFmtId="191" fontId="18" fillId="33" borderId="10" xfId="0" applyNumberFormat="1" applyFont="1" applyFill="1" applyBorder="1" applyAlignment="1" applyProtection="1">
      <alignment horizontal="right" vertical="center"/>
      <protection/>
    </xf>
    <xf numFmtId="192" fontId="18" fillId="33" borderId="10" xfId="67" applyNumberFormat="1"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196" fontId="19" fillId="0" borderId="11" xfId="0" applyNumberFormat="1" applyFont="1" applyFill="1" applyBorder="1" applyAlignment="1" applyProtection="1">
      <alignment horizontal="right" vertical="center"/>
      <protection/>
    </xf>
    <xf numFmtId="193" fontId="19" fillId="0" borderId="11" xfId="0" applyNumberFormat="1" applyFont="1" applyFill="1" applyBorder="1" applyAlignment="1" applyProtection="1">
      <alignment vertical="center"/>
      <protection/>
    </xf>
    <xf numFmtId="191" fontId="19" fillId="0" borderId="11" xfId="0" applyNumberFormat="1" applyFont="1" applyFill="1" applyBorder="1" applyAlignment="1" applyProtection="1">
      <alignment horizontal="right" vertical="center"/>
      <protection/>
    </xf>
    <xf numFmtId="192" fontId="19" fillId="0" borderId="11" xfId="67" applyNumberFormat="1" applyFont="1" applyFill="1" applyBorder="1" applyAlignment="1" applyProtection="1">
      <alignment vertical="center"/>
      <protection/>
    </xf>
    <xf numFmtId="0" fontId="18" fillId="0" borderId="11" xfId="0" applyFont="1" applyFill="1" applyBorder="1" applyAlignment="1" applyProtection="1">
      <alignment vertical="center"/>
      <protection/>
    </xf>
    <xf numFmtId="196" fontId="19" fillId="33" borderId="10"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center" vertical="center"/>
      <protection/>
    </xf>
    <xf numFmtId="0" fontId="20" fillId="0" borderId="11" xfId="0" applyFont="1" applyFill="1" applyBorder="1" applyAlignment="1" applyProtection="1">
      <alignment vertical="center"/>
      <protection/>
    </xf>
    <xf numFmtId="0" fontId="20" fillId="0" borderId="11" xfId="0" applyFont="1" applyFill="1" applyBorder="1" applyAlignment="1" applyProtection="1">
      <alignment vertical="center"/>
      <protection locked="0"/>
    </xf>
    <xf numFmtId="0" fontId="22" fillId="0" borderId="12" xfId="0" applyFont="1" applyFill="1" applyBorder="1" applyAlignment="1" applyProtection="1">
      <alignment horizontal="right" vertical="center"/>
      <protection/>
    </xf>
    <xf numFmtId="0" fontId="22" fillId="0" borderId="13" xfId="0" applyFont="1" applyFill="1" applyBorder="1" applyAlignment="1" applyProtection="1">
      <alignment horizontal="right" vertical="center"/>
      <protection/>
    </xf>
    <xf numFmtId="0" fontId="23" fillId="33" borderId="10" xfId="0" applyFont="1" applyFill="1" applyBorder="1" applyAlignment="1" applyProtection="1">
      <alignment horizontal="center" vertical="center"/>
      <protection/>
    </xf>
    <xf numFmtId="0" fontId="23" fillId="0" borderId="11" xfId="0" applyFont="1" applyFill="1" applyBorder="1" applyAlignment="1" applyProtection="1">
      <alignment horizontal="right" vertical="center"/>
      <protection/>
    </xf>
    <xf numFmtId="0" fontId="22" fillId="0" borderId="11" xfId="0" applyFont="1" applyFill="1" applyBorder="1" applyAlignment="1" applyProtection="1">
      <alignment horizontal="right" vertical="center"/>
      <protection locked="0"/>
    </xf>
    <xf numFmtId="4" fontId="14" fillId="0" borderId="11" xfId="0" applyNumberFormat="1" applyFont="1" applyFill="1" applyBorder="1" applyAlignment="1" applyProtection="1">
      <alignment horizontal="right" vertical="center"/>
      <protection/>
    </xf>
    <xf numFmtId="4" fontId="12" fillId="33" borderId="10"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locked="0"/>
    </xf>
    <xf numFmtId="4" fontId="13" fillId="0" borderId="11" xfId="0" applyNumberFormat="1" applyFont="1" applyFill="1" applyBorder="1" applyAlignment="1" applyProtection="1">
      <alignment horizontal="right" vertical="center"/>
      <protection/>
    </xf>
    <xf numFmtId="4" fontId="16" fillId="0" borderId="11" xfId="0" applyNumberFormat="1" applyFont="1" applyFill="1" applyBorder="1" applyAlignment="1" applyProtection="1">
      <alignment horizontal="right" vertical="center"/>
      <protection/>
    </xf>
    <xf numFmtId="4" fontId="15" fillId="0" borderId="11" xfId="0" applyNumberFormat="1" applyFont="1" applyFill="1" applyBorder="1" applyAlignment="1" applyProtection="1">
      <alignment horizontal="right" vertical="center"/>
      <protection/>
    </xf>
    <xf numFmtId="4" fontId="11" fillId="33" borderId="10" xfId="0" applyNumberFormat="1" applyFont="1" applyFill="1" applyBorder="1" applyAlignment="1" applyProtection="1">
      <alignment horizontal="right" vertical="center"/>
      <protection/>
    </xf>
    <xf numFmtId="4" fontId="7" fillId="0" borderId="11" xfId="0" applyNumberFormat="1" applyFont="1" applyFill="1" applyBorder="1" applyAlignment="1" applyProtection="1">
      <alignment horizontal="right" vertical="center"/>
      <protection locked="0"/>
    </xf>
    <xf numFmtId="4" fontId="17" fillId="0" borderId="11" xfId="0" applyNumberFormat="1" applyFont="1" applyFill="1" applyBorder="1" applyAlignment="1" applyProtection="1">
      <alignment horizontal="right" vertical="center"/>
      <protection locked="0"/>
    </xf>
    <xf numFmtId="4" fontId="18" fillId="33" borderId="10"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xf>
    <xf numFmtId="3" fontId="12" fillId="33" borderId="10"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locked="0"/>
    </xf>
    <xf numFmtId="3" fontId="13" fillId="0" borderId="11" xfId="0" applyNumberFormat="1" applyFont="1" applyFill="1" applyBorder="1" applyAlignment="1" applyProtection="1">
      <alignment horizontal="right" vertical="center"/>
      <protection/>
    </xf>
    <xf numFmtId="3" fontId="16" fillId="0" borderId="11"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locked="0"/>
    </xf>
    <xf numFmtId="3" fontId="19" fillId="33" borderId="10" xfId="0" applyNumberFormat="1" applyFont="1" applyFill="1" applyBorder="1" applyAlignment="1" applyProtection="1">
      <alignment horizontal="right" vertical="center"/>
      <protection/>
    </xf>
    <xf numFmtId="3" fontId="7" fillId="0" borderId="11" xfId="0" applyNumberFormat="1" applyFont="1" applyFill="1" applyBorder="1" applyAlignment="1" applyProtection="1">
      <alignment horizontal="right" vertical="center"/>
      <protection locked="0"/>
    </xf>
    <xf numFmtId="3" fontId="17" fillId="0" borderId="11" xfId="0" applyNumberFormat="1" applyFont="1" applyFill="1" applyBorder="1" applyAlignment="1" applyProtection="1">
      <alignment horizontal="right" vertical="center"/>
      <protection locked="0"/>
    </xf>
    <xf numFmtId="3" fontId="18" fillId="33" borderId="10" xfId="0" applyNumberFormat="1" applyFont="1" applyFill="1" applyBorder="1" applyAlignment="1" applyProtection="1">
      <alignment horizontal="right" vertical="center"/>
      <protection/>
    </xf>
    <xf numFmtId="2" fontId="17" fillId="0" borderId="11" xfId="0" applyNumberFormat="1" applyFont="1" applyFill="1" applyBorder="1" applyAlignment="1" applyProtection="1">
      <alignment vertical="center"/>
      <protection locked="0"/>
    </xf>
    <xf numFmtId="0" fontId="24" fillId="0" borderId="11" xfId="0" applyFont="1" applyFill="1" applyBorder="1" applyAlignment="1" applyProtection="1">
      <alignment horizontal="center"/>
      <protection/>
    </xf>
    <xf numFmtId="192" fontId="24" fillId="0" borderId="14" xfId="0" applyNumberFormat="1" applyFont="1" applyFill="1" applyBorder="1" applyAlignment="1" applyProtection="1">
      <alignment horizontal="center" wrapText="1"/>
      <protection/>
    </xf>
    <xf numFmtId="1" fontId="26" fillId="0" borderId="11" xfId="0" applyNumberFormat="1" applyFont="1" applyFill="1" applyBorder="1" applyAlignment="1" applyProtection="1">
      <alignment horizontal="right" vertical="center"/>
      <protection/>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4"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xf>
    <xf numFmtId="4" fontId="11" fillId="0" borderId="10" xfId="0" applyNumberFormat="1" applyFont="1" applyFill="1" applyBorder="1" applyAlignment="1" applyProtection="1">
      <alignment horizontal="right" vertical="center"/>
      <protection/>
    </xf>
    <xf numFmtId="3" fontId="19" fillId="0" borderId="10" xfId="0" applyNumberFormat="1" applyFont="1" applyFill="1" applyBorder="1" applyAlignment="1" applyProtection="1">
      <alignment horizontal="right" vertical="center"/>
      <protection/>
    </xf>
    <xf numFmtId="3" fontId="18" fillId="0" borderId="10" xfId="0" applyNumberFormat="1" applyFont="1" applyFill="1" applyBorder="1" applyAlignment="1" applyProtection="1">
      <alignment horizontal="right" vertical="center"/>
      <protection/>
    </xf>
    <xf numFmtId="4" fontId="18" fillId="0" borderId="10" xfId="0" applyNumberFormat="1" applyFont="1" applyFill="1" applyBorder="1" applyAlignment="1" applyProtection="1">
      <alignment horizontal="right" vertical="center"/>
      <protection/>
    </xf>
    <xf numFmtId="2" fontId="17" fillId="0" borderId="17" xfId="0" applyNumberFormat="1" applyFont="1" applyFill="1" applyBorder="1" applyAlignment="1" applyProtection="1">
      <alignment vertical="center"/>
      <protection locked="0"/>
    </xf>
    <xf numFmtId="0" fontId="28" fillId="0" borderId="11" xfId="0" applyFont="1" applyFill="1" applyBorder="1" applyAlignment="1" applyProtection="1">
      <alignment horizontal="left" vertical="center"/>
      <protection/>
    </xf>
    <xf numFmtId="0" fontId="29" fillId="0" borderId="11" xfId="0" applyFont="1" applyBorder="1" applyAlignment="1">
      <alignment horizontal="left" vertical="center"/>
    </xf>
    <xf numFmtId="1" fontId="26" fillId="0" borderId="18" xfId="0" applyNumberFormat="1" applyFont="1" applyFill="1" applyBorder="1" applyAlignment="1" applyProtection="1">
      <alignment horizontal="right" vertical="center"/>
      <protection/>
    </xf>
    <xf numFmtId="43" fontId="13" fillId="0" borderId="18" xfId="40" applyFont="1" applyFill="1" applyBorder="1" applyAlignment="1" applyProtection="1">
      <alignment horizontal="left" vertical="center"/>
      <protection/>
    </xf>
    <xf numFmtId="190" fontId="13" fillId="0" borderId="18" xfId="0" applyNumberFormat="1" applyFont="1" applyFill="1" applyBorder="1" applyAlignment="1" applyProtection="1">
      <alignment horizontal="center" vertical="center"/>
      <protection/>
    </xf>
    <xf numFmtId="0" fontId="13" fillId="0" borderId="18" xfId="0" applyFont="1" applyFill="1" applyBorder="1" applyAlignment="1" applyProtection="1">
      <alignment vertical="center"/>
      <protection/>
    </xf>
    <xf numFmtId="0" fontId="13" fillId="0" borderId="18" xfId="0" applyNumberFormat="1" applyFont="1" applyFill="1" applyBorder="1" applyAlignment="1" applyProtection="1">
      <alignment horizontal="center" vertical="center"/>
      <protection/>
    </xf>
    <xf numFmtId="4" fontId="14" fillId="0" borderId="18" xfId="0" applyNumberFormat="1" applyFont="1" applyFill="1" applyBorder="1" applyAlignment="1" applyProtection="1">
      <alignment horizontal="right" vertical="center"/>
      <protection/>
    </xf>
    <xf numFmtId="3" fontId="15" fillId="0" borderId="18" xfId="0" applyNumberFormat="1" applyFont="1" applyFill="1" applyBorder="1" applyAlignment="1" applyProtection="1">
      <alignment horizontal="right" vertical="center"/>
      <protection/>
    </xf>
    <xf numFmtId="4" fontId="13" fillId="0" borderId="18" xfId="0" applyNumberFormat="1" applyFont="1" applyFill="1" applyBorder="1" applyAlignment="1" applyProtection="1">
      <alignment horizontal="right" vertical="center"/>
      <protection/>
    </xf>
    <xf numFmtId="3" fontId="13" fillId="0" borderId="18" xfId="0" applyNumberFormat="1" applyFont="1" applyFill="1" applyBorder="1" applyAlignment="1" applyProtection="1">
      <alignment horizontal="right" vertical="center"/>
      <protection/>
    </xf>
    <xf numFmtId="4" fontId="16" fillId="0" borderId="18" xfId="0" applyNumberFormat="1" applyFont="1" applyFill="1" applyBorder="1" applyAlignment="1" applyProtection="1">
      <alignment horizontal="right" vertical="center"/>
      <protection/>
    </xf>
    <xf numFmtId="3" fontId="16" fillId="0" borderId="18" xfId="0" applyNumberFormat="1" applyFont="1" applyFill="1" applyBorder="1" applyAlignment="1" applyProtection="1">
      <alignment horizontal="right" vertical="center"/>
      <protection/>
    </xf>
    <xf numFmtId="4" fontId="15" fillId="0" borderId="18" xfId="0" applyNumberFormat="1" applyFont="1" applyFill="1" applyBorder="1" applyAlignment="1" applyProtection="1">
      <alignment horizontal="right" vertical="center"/>
      <protection/>
    </xf>
    <xf numFmtId="3" fontId="15" fillId="0" borderId="18" xfId="0" applyNumberFormat="1" applyFont="1" applyFill="1" applyBorder="1" applyAlignment="1" applyProtection="1">
      <alignment horizontal="right" vertical="center"/>
      <protection locked="0"/>
    </xf>
    <xf numFmtId="3" fontId="17" fillId="0" borderId="18" xfId="0" applyNumberFormat="1" applyFont="1" applyFill="1" applyBorder="1" applyAlignment="1" applyProtection="1">
      <alignment horizontal="right" vertical="center"/>
      <protection locked="0"/>
    </xf>
    <xf numFmtId="2" fontId="17" fillId="0" borderId="18" xfId="0" applyNumberFormat="1" applyFont="1" applyFill="1" applyBorder="1" applyAlignment="1" applyProtection="1">
      <alignment vertical="center"/>
      <protection locked="0"/>
    </xf>
    <xf numFmtId="4" fontId="17" fillId="0" borderId="18" xfId="0" applyNumberFormat="1" applyFont="1" applyFill="1" applyBorder="1" applyAlignment="1" applyProtection="1">
      <alignment horizontal="right" vertical="center"/>
      <protection locked="0"/>
    </xf>
    <xf numFmtId="192" fontId="17" fillId="0" borderId="18" xfId="0" applyNumberFormat="1" applyFont="1" applyFill="1" applyBorder="1" applyAlignment="1" applyProtection="1">
      <alignment vertical="center"/>
      <protection locked="0"/>
    </xf>
    <xf numFmtId="2" fontId="17" fillId="0" borderId="19" xfId="0" applyNumberFormat="1" applyFont="1" applyFill="1" applyBorder="1" applyAlignment="1" applyProtection="1">
      <alignment vertical="center"/>
      <protection locked="0"/>
    </xf>
    <xf numFmtId="0" fontId="25" fillId="0" borderId="20" xfId="0" applyFont="1" applyFill="1" applyBorder="1" applyAlignment="1" applyProtection="1">
      <alignment horizontal="center"/>
      <protection/>
    </xf>
    <xf numFmtId="191" fontId="24" fillId="0" borderId="14" xfId="0" applyNumberFormat="1" applyFont="1" applyFill="1" applyBorder="1" applyAlignment="1" applyProtection="1">
      <alignment horizontal="center" wrapText="1"/>
      <protection/>
    </xf>
    <xf numFmtId="196" fontId="24" fillId="0" borderId="14" xfId="0" applyNumberFormat="1" applyFont="1" applyFill="1" applyBorder="1" applyAlignment="1" applyProtection="1">
      <alignment horizontal="center" wrapText="1"/>
      <protection/>
    </xf>
    <xf numFmtId="193" fontId="24" fillId="0" borderId="14" xfId="0" applyNumberFormat="1" applyFont="1" applyFill="1" applyBorder="1" applyAlignment="1" applyProtection="1">
      <alignment horizontal="center" wrapText="1"/>
      <protection/>
    </xf>
    <xf numFmtId="193" fontId="24" fillId="0" borderId="21" xfId="0" applyNumberFormat="1" applyFont="1" applyFill="1" applyBorder="1" applyAlignment="1" applyProtection="1">
      <alignment horizontal="center" wrapText="1"/>
      <protection/>
    </xf>
    <xf numFmtId="0" fontId="24" fillId="0" borderId="22" xfId="0" applyFont="1" applyFill="1" applyBorder="1" applyAlignment="1" applyProtection="1">
      <alignment horizontal="center"/>
      <protection/>
    </xf>
    <xf numFmtId="0" fontId="25" fillId="0" borderId="12" xfId="0" applyFont="1" applyFill="1" applyBorder="1" applyAlignment="1" applyProtection="1">
      <alignment horizontal="center"/>
      <protection/>
    </xf>
    <xf numFmtId="190" fontId="12" fillId="0" borderId="23" xfId="0" applyNumberFormat="1" applyFont="1" applyFill="1" applyBorder="1" applyAlignment="1">
      <alignment horizontal="center" vertical="center"/>
    </xf>
    <xf numFmtId="0" fontId="12" fillId="0" borderId="20" xfId="0" applyFont="1" applyFill="1" applyBorder="1" applyAlignment="1" applyProtection="1">
      <alignment horizontal="right" vertical="center"/>
      <protection locked="0"/>
    </xf>
    <xf numFmtId="0" fontId="12" fillId="0" borderId="20" xfId="0" applyFont="1" applyFill="1" applyBorder="1" applyAlignment="1" applyProtection="1">
      <alignment horizontal="right" vertical="center"/>
      <protection/>
    </xf>
    <xf numFmtId="0" fontId="22" fillId="0" borderId="24" xfId="0" applyFont="1" applyFill="1" applyBorder="1" applyAlignment="1" applyProtection="1">
      <alignment horizontal="right" vertical="center"/>
      <protection/>
    </xf>
    <xf numFmtId="0" fontId="0" fillId="0" borderId="11" xfId="0" applyFont="1" applyFill="1" applyBorder="1" applyAlignment="1" applyProtection="1">
      <alignment vertical="center"/>
      <protection locked="0"/>
    </xf>
    <xf numFmtId="0" fontId="24" fillId="0" borderId="20" xfId="0" applyFont="1" applyFill="1" applyBorder="1" applyAlignment="1" applyProtection="1">
      <alignment horizontal="center"/>
      <protection/>
    </xf>
    <xf numFmtId="0" fontId="37" fillId="0" borderId="11" xfId="0" applyFont="1" applyFill="1" applyBorder="1" applyAlignment="1" applyProtection="1">
      <alignment horizontal="center" vertical="center"/>
      <protection/>
    </xf>
    <xf numFmtId="0" fontId="26" fillId="0" borderId="11"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1" xfId="0" applyFont="1" applyFill="1" applyBorder="1" applyAlignment="1" applyProtection="1">
      <alignment vertical="center"/>
      <protection locked="0"/>
    </xf>
    <xf numFmtId="190" fontId="36" fillId="0" borderId="11" xfId="0" applyNumberFormat="1" applyFont="1" applyFill="1" applyBorder="1" applyAlignment="1">
      <alignment horizontal="center" vertical="center"/>
    </xf>
    <xf numFmtId="0" fontId="36" fillId="0" borderId="11" xfId="0" applyFont="1" applyFill="1" applyBorder="1" applyAlignment="1">
      <alignment horizontal="left" vertical="center"/>
    </xf>
    <xf numFmtId="0" fontId="36" fillId="0" borderId="11" xfId="0" applyFont="1" applyFill="1" applyBorder="1" applyAlignment="1">
      <alignment horizontal="right" vertical="center"/>
    </xf>
    <xf numFmtId="4" fontId="36" fillId="0" borderId="11" xfId="40" applyNumberFormat="1" applyFont="1" applyFill="1" applyBorder="1" applyAlignment="1">
      <alignment horizontal="right" vertical="center"/>
    </xf>
    <xf numFmtId="3" fontId="36" fillId="0" borderId="11" xfId="40" applyNumberFormat="1" applyFont="1" applyFill="1" applyBorder="1" applyAlignment="1">
      <alignment horizontal="right" vertical="center"/>
    </xf>
    <xf numFmtId="4" fontId="36" fillId="0" borderId="11" xfId="43" applyNumberFormat="1" applyFont="1" applyFill="1" applyBorder="1" applyAlignment="1">
      <alignment horizontal="right" vertical="center"/>
    </xf>
    <xf numFmtId="3" fontId="36" fillId="0" borderId="11" xfId="43" applyNumberFormat="1" applyFont="1" applyFill="1" applyBorder="1" applyAlignment="1">
      <alignment horizontal="right" vertical="center"/>
    </xf>
    <xf numFmtId="4" fontId="36" fillId="0" borderId="11" xfId="43" applyNumberFormat="1" applyFont="1" applyFill="1" applyBorder="1" applyAlignment="1" applyProtection="1">
      <alignment horizontal="right" vertical="center"/>
      <protection/>
    </xf>
    <xf numFmtId="4" fontId="36" fillId="0" borderId="11" xfId="0" applyNumberFormat="1" applyFont="1" applyFill="1" applyBorder="1" applyAlignment="1">
      <alignment horizontal="right" vertical="center"/>
    </xf>
    <xf numFmtId="3" fontId="36" fillId="0" borderId="11" xfId="43" applyNumberFormat="1" applyFont="1" applyFill="1" applyBorder="1" applyAlignment="1" applyProtection="1">
      <alignment horizontal="right" vertical="center"/>
      <protection locked="0"/>
    </xf>
    <xf numFmtId="0" fontId="36" fillId="0" borderId="11" xfId="0" applyFont="1" applyFill="1" applyBorder="1" applyAlignment="1" applyProtection="1">
      <alignment horizontal="left" vertical="center"/>
      <protection locked="0"/>
    </xf>
    <xf numFmtId="190" fontId="36" fillId="0" borderId="11" xfId="0" applyNumberFormat="1" applyFont="1" applyFill="1" applyBorder="1" applyAlignment="1" applyProtection="1">
      <alignment horizontal="center" vertical="center"/>
      <protection locked="0"/>
    </xf>
    <xf numFmtId="0" fontId="36" fillId="0" borderId="11" xfId="0" applyFont="1" applyFill="1" applyBorder="1" applyAlignment="1" applyProtection="1">
      <alignment horizontal="right" vertical="center"/>
      <protection locked="0"/>
    </xf>
    <xf numFmtId="4" fontId="36" fillId="0" borderId="11" xfId="40" applyNumberFormat="1" applyFont="1" applyFill="1" applyBorder="1" applyAlignment="1" applyProtection="1">
      <alignment horizontal="right" vertical="center"/>
      <protection locked="0"/>
    </xf>
    <xf numFmtId="3" fontId="36" fillId="0" borderId="11" xfId="40" applyNumberFormat="1" applyFont="1" applyFill="1" applyBorder="1" applyAlignment="1" applyProtection="1">
      <alignment horizontal="right" vertical="center"/>
      <protection locked="0"/>
    </xf>
    <xf numFmtId="4" fontId="38" fillId="0" borderId="11" xfId="40" applyNumberFormat="1" applyFont="1" applyFill="1" applyBorder="1" applyAlignment="1" applyProtection="1">
      <alignment horizontal="right" vertical="center"/>
      <protection/>
    </xf>
    <xf numFmtId="3" fontId="38" fillId="0" borderId="11" xfId="40" applyNumberFormat="1" applyFont="1" applyFill="1" applyBorder="1" applyAlignment="1" applyProtection="1">
      <alignment horizontal="right" vertical="center"/>
      <protection/>
    </xf>
    <xf numFmtId="3" fontId="36" fillId="0" borderId="11" xfId="67" applyNumberFormat="1" applyFont="1" applyFill="1" applyBorder="1" applyAlignment="1" applyProtection="1">
      <alignment horizontal="right" vertical="center"/>
      <protection/>
    </xf>
    <xf numFmtId="2" fontId="36" fillId="0" borderId="11" xfId="67" applyNumberFormat="1" applyFont="1" applyFill="1" applyBorder="1" applyAlignment="1" applyProtection="1">
      <alignment horizontal="right" vertical="center"/>
      <protection/>
    </xf>
    <xf numFmtId="2" fontId="36" fillId="0" borderId="25" xfId="40" applyNumberFormat="1" applyFont="1" applyFill="1" applyBorder="1" applyAlignment="1" applyProtection="1">
      <alignment horizontal="right" vertical="center"/>
      <protection locked="0"/>
    </xf>
    <xf numFmtId="49" fontId="36" fillId="0" borderId="11" xfId="0" applyNumberFormat="1" applyFont="1" applyFill="1" applyBorder="1" applyAlignment="1" applyProtection="1">
      <alignment horizontal="left" vertical="center"/>
      <protection locked="0"/>
    </xf>
    <xf numFmtId="0" fontId="24" fillId="0" borderId="26" xfId="0" applyFont="1" applyFill="1" applyBorder="1" applyAlignment="1" applyProtection="1">
      <alignment horizontal="center"/>
      <protection/>
    </xf>
    <xf numFmtId="0" fontId="24" fillId="0" borderId="18" xfId="0" applyFont="1" applyFill="1" applyBorder="1" applyAlignment="1" applyProtection="1">
      <alignment horizontal="center"/>
      <protection/>
    </xf>
    <xf numFmtId="0" fontId="37"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36" fillId="0" borderId="11" xfId="0" applyFont="1" applyFill="1" applyBorder="1" applyAlignment="1" applyProtection="1">
      <alignment horizontal="left" vertical="center"/>
      <protection/>
    </xf>
    <xf numFmtId="190" fontId="36" fillId="0" borderId="11" xfId="0" applyNumberFormat="1" applyFont="1" applyFill="1" applyBorder="1" applyAlignment="1" applyProtection="1">
      <alignment horizontal="left" vertical="center"/>
      <protection locked="0"/>
    </xf>
    <xf numFmtId="0" fontId="36" fillId="0" borderId="11" xfId="0" applyNumberFormat="1" applyFont="1" applyFill="1" applyBorder="1" applyAlignment="1">
      <alignment horizontal="left" vertical="center"/>
    </xf>
    <xf numFmtId="0" fontId="36" fillId="0" borderId="11" xfId="0" applyFont="1" applyFill="1" applyBorder="1" applyAlignment="1">
      <alignment horizontal="left" vertical="center"/>
    </xf>
    <xf numFmtId="1" fontId="24" fillId="0" borderId="11" xfId="0" applyNumberFormat="1" applyFont="1" applyFill="1" applyBorder="1" applyAlignment="1" applyProtection="1">
      <alignment vertical="center"/>
      <protection/>
    </xf>
    <xf numFmtId="0" fontId="24" fillId="0" borderId="22" xfId="0" applyFont="1" applyFill="1" applyBorder="1" applyAlignment="1" applyProtection="1">
      <alignment/>
      <protection/>
    </xf>
    <xf numFmtId="0" fontId="25" fillId="0" borderId="27" xfId="0" applyFont="1" applyFill="1" applyBorder="1" applyAlignment="1" applyProtection="1">
      <alignment/>
      <protection/>
    </xf>
    <xf numFmtId="0" fontId="25" fillId="33" borderId="10" xfId="0" applyFont="1" applyFill="1" applyBorder="1" applyAlignment="1" applyProtection="1">
      <alignment vertical="center"/>
      <protection/>
    </xf>
    <xf numFmtId="0" fontId="25" fillId="0" borderId="10" xfId="0" applyFont="1" applyFill="1" applyBorder="1" applyAlignment="1" applyProtection="1">
      <alignment vertical="center"/>
      <protection/>
    </xf>
    <xf numFmtId="0" fontId="24" fillId="0" borderId="11" xfId="0" applyFont="1" applyFill="1" applyBorder="1" applyAlignment="1" applyProtection="1">
      <alignment vertical="center"/>
      <protection locked="0"/>
    </xf>
    <xf numFmtId="190" fontId="36" fillId="0" borderId="11" xfId="0" applyNumberFormat="1" applyFont="1" applyFill="1" applyBorder="1" applyAlignment="1">
      <alignment horizontal="center" vertical="center"/>
    </xf>
    <xf numFmtId="0" fontId="36" fillId="0" borderId="11" xfId="0" applyNumberFormat="1" applyFont="1" applyFill="1" applyBorder="1" applyAlignment="1" applyProtection="1">
      <alignment horizontal="right" vertical="center"/>
      <protection locked="0"/>
    </xf>
    <xf numFmtId="0" fontId="36" fillId="0" borderId="11" xfId="0" applyNumberFormat="1" applyFont="1" applyFill="1" applyBorder="1" applyAlignment="1">
      <alignment horizontal="right" vertical="center"/>
    </xf>
    <xf numFmtId="0" fontId="36" fillId="0" borderId="11" xfId="0" applyFont="1" applyFill="1" applyBorder="1" applyAlignment="1">
      <alignment horizontal="right" vertical="center"/>
    </xf>
    <xf numFmtId="4" fontId="36" fillId="0" borderId="11" xfId="0" applyNumberFormat="1" applyFont="1" applyFill="1" applyBorder="1" applyAlignment="1">
      <alignment horizontal="right" vertical="center"/>
    </xf>
    <xf numFmtId="4" fontId="36" fillId="0" borderId="11" xfId="42" applyNumberFormat="1" applyFont="1" applyFill="1" applyBorder="1" applyAlignment="1" applyProtection="1">
      <alignment horizontal="right" vertical="center"/>
      <protection/>
    </xf>
    <xf numFmtId="4" fontId="36" fillId="0" borderId="11" xfId="40" applyNumberFormat="1" applyFont="1" applyFill="1" applyBorder="1" applyAlignment="1" applyProtection="1">
      <alignment horizontal="right" vertical="center"/>
      <protection/>
    </xf>
    <xf numFmtId="3" fontId="36" fillId="0" borderId="11" xfId="0" applyNumberFormat="1" applyFont="1" applyFill="1" applyBorder="1" applyAlignment="1">
      <alignment horizontal="right" vertical="center"/>
    </xf>
    <xf numFmtId="2" fontId="17" fillId="0" borderId="11" xfId="0" applyNumberFormat="1" applyFont="1" applyFill="1" applyBorder="1" applyAlignment="1" applyProtection="1">
      <alignment horizontal="right" vertical="center"/>
      <protection locked="0"/>
    </xf>
    <xf numFmtId="2" fontId="18" fillId="33" borderId="10" xfId="0" applyNumberFormat="1" applyFont="1" applyFill="1" applyBorder="1" applyAlignment="1" applyProtection="1">
      <alignment horizontal="right" vertical="center"/>
      <protection/>
    </xf>
    <xf numFmtId="2" fontId="18" fillId="0" borderId="10" xfId="0" applyNumberFormat="1" applyFont="1" applyFill="1" applyBorder="1" applyAlignment="1" applyProtection="1">
      <alignment horizontal="right" vertical="center"/>
      <protection/>
    </xf>
    <xf numFmtId="2" fontId="17" fillId="0" borderId="17" xfId="0" applyNumberFormat="1" applyFont="1" applyFill="1" applyBorder="1" applyAlignment="1" applyProtection="1">
      <alignment horizontal="right" vertical="center"/>
      <protection locked="0"/>
    </xf>
    <xf numFmtId="2" fontId="18" fillId="33" borderId="15" xfId="0" applyNumberFormat="1" applyFont="1" applyFill="1" applyBorder="1" applyAlignment="1" applyProtection="1">
      <alignment horizontal="right" vertical="center"/>
      <protection/>
    </xf>
    <xf numFmtId="2" fontId="18" fillId="0" borderId="15" xfId="0" applyNumberFormat="1" applyFont="1" applyFill="1" applyBorder="1" applyAlignment="1" applyProtection="1">
      <alignment horizontal="right" vertical="center"/>
      <protection/>
    </xf>
    <xf numFmtId="192" fontId="17" fillId="0" borderId="11" xfId="0" applyNumberFormat="1" applyFont="1" applyFill="1" applyBorder="1" applyAlignment="1" applyProtection="1">
      <alignment horizontal="right" vertical="center"/>
      <protection locked="0"/>
    </xf>
    <xf numFmtId="192" fontId="18" fillId="33" borderId="10" xfId="67" applyNumberFormat="1" applyFont="1" applyFill="1" applyBorder="1" applyAlignment="1" applyProtection="1">
      <alignment horizontal="right" vertical="center"/>
      <protection/>
    </xf>
    <xf numFmtId="192" fontId="18" fillId="0" borderId="10" xfId="67" applyNumberFormat="1" applyFont="1" applyFill="1" applyBorder="1" applyAlignment="1" applyProtection="1">
      <alignment horizontal="right" vertical="center"/>
      <protection/>
    </xf>
    <xf numFmtId="4" fontId="24" fillId="0" borderId="14" xfId="0" applyNumberFormat="1" applyFont="1" applyFill="1" applyBorder="1" applyAlignment="1" applyProtection="1">
      <alignment horizontal="right" wrapText="1"/>
      <protection/>
    </xf>
    <xf numFmtId="3" fontId="24" fillId="0" borderId="14" xfId="0" applyNumberFormat="1" applyFont="1" applyFill="1" applyBorder="1" applyAlignment="1" applyProtection="1">
      <alignment horizontal="right" wrapText="1"/>
      <protection/>
    </xf>
    <xf numFmtId="2" fontId="24" fillId="0" borderId="14" xfId="0" applyNumberFormat="1" applyFont="1" applyFill="1" applyBorder="1" applyAlignment="1" applyProtection="1">
      <alignment horizontal="right" wrapText="1"/>
      <protection/>
    </xf>
    <xf numFmtId="192" fontId="24" fillId="0" borderId="14" xfId="0" applyNumberFormat="1" applyFont="1" applyFill="1" applyBorder="1" applyAlignment="1" applyProtection="1">
      <alignment horizontal="right" wrapText="1"/>
      <protection/>
    </xf>
    <xf numFmtId="2" fontId="24" fillId="0" borderId="21" xfId="0" applyNumberFormat="1" applyFont="1" applyFill="1" applyBorder="1" applyAlignment="1" applyProtection="1">
      <alignment horizontal="right" wrapText="1"/>
      <protection/>
    </xf>
    <xf numFmtId="0" fontId="38" fillId="0" borderId="17" xfId="0" applyFont="1" applyFill="1" applyBorder="1" applyAlignment="1" applyProtection="1">
      <alignment vertical="center"/>
      <protection/>
    </xf>
    <xf numFmtId="0" fontId="36" fillId="0" borderId="20" xfId="0" applyFont="1" applyFill="1" applyBorder="1" applyAlignment="1" applyProtection="1">
      <alignment horizontal="left" vertical="center"/>
      <protection locked="0"/>
    </xf>
    <xf numFmtId="0" fontId="36" fillId="0" borderId="20" xfId="0" applyFont="1" applyFill="1" applyBorder="1" applyAlignment="1" applyProtection="1">
      <alignment horizontal="left" vertical="center"/>
      <protection/>
    </xf>
    <xf numFmtId="3" fontId="36" fillId="0" borderId="14" xfId="67" applyNumberFormat="1" applyFont="1" applyFill="1" applyBorder="1" applyAlignment="1" applyProtection="1">
      <alignment horizontal="right" vertical="center"/>
      <protection/>
    </xf>
    <xf numFmtId="2" fontId="36" fillId="0" borderId="14" xfId="67" applyNumberFormat="1" applyFont="1" applyFill="1" applyBorder="1" applyAlignment="1" applyProtection="1">
      <alignment horizontal="right" vertical="center"/>
      <protection/>
    </xf>
    <xf numFmtId="0" fontId="38" fillId="0" borderId="15" xfId="0" applyFont="1" applyFill="1" applyBorder="1" applyAlignment="1" applyProtection="1">
      <alignment vertical="center"/>
      <protection/>
    </xf>
    <xf numFmtId="4" fontId="38" fillId="0" borderId="11" xfId="40" applyNumberFormat="1" applyFont="1" applyFill="1" applyBorder="1" applyAlignment="1">
      <alignment horizontal="right" vertical="center"/>
    </xf>
    <xf numFmtId="3" fontId="38" fillId="0" borderId="11" xfId="40" applyNumberFormat="1" applyFont="1" applyFill="1" applyBorder="1" applyAlignment="1">
      <alignment horizontal="right" vertical="center"/>
    </xf>
    <xf numFmtId="4" fontId="38" fillId="0" borderId="11" xfId="43" applyNumberFormat="1" applyFont="1" applyFill="1" applyBorder="1" applyAlignment="1" applyProtection="1">
      <alignment horizontal="right" vertical="center"/>
      <protection/>
    </xf>
    <xf numFmtId="3" fontId="38" fillId="0" borderId="11" xfId="43" applyNumberFormat="1" applyFont="1" applyFill="1" applyBorder="1" applyAlignment="1" applyProtection="1">
      <alignment horizontal="right" vertical="center"/>
      <protection/>
    </xf>
    <xf numFmtId="4" fontId="38" fillId="0" borderId="11" xfId="0" applyNumberFormat="1" applyFont="1" applyFill="1" applyBorder="1" applyAlignment="1">
      <alignment horizontal="right" vertical="center"/>
    </xf>
    <xf numFmtId="3" fontId="38" fillId="0" borderId="11" xfId="0" applyNumberFormat="1" applyFont="1" applyFill="1" applyBorder="1" applyAlignment="1">
      <alignment horizontal="right" vertical="center"/>
    </xf>
    <xf numFmtId="0" fontId="36" fillId="0" borderId="28" xfId="54" applyFont="1" applyFill="1" applyBorder="1" applyAlignment="1">
      <alignment horizontal="right" vertical="center"/>
      <protection/>
    </xf>
    <xf numFmtId="190" fontId="36" fillId="0" borderId="29" xfId="0" applyNumberFormat="1" applyFont="1" applyFill="1" applyBorder="1" applyAlignment="1">
      <alignment horizontal="center" vertical="center"/>
    </xf>
    <xf numFmtId="0" fontId="36" fillId="0" borderId="29" xfId="0" applyFont="1" applyFill="1" applyBorder="1" applyAlignment="1">
      <alignment horizontal="left" vertical="center"/>
    </xf>
    <xf numFmtId="0" fontId="36" fillId="0" borderId="29" xfId="0" applyFont="1" applyFill="1" applyBorder="1" applyAlignment="1">
      <alignment horizontal="right" vertical="center"/>
    </xf>
    <xf numFmtId="4" fontId="36" fillId="0" borderId="29" xfId="40" applyNumberFormat="1" applyFont="1" applyFill="1" applyBorder="1" applyAlignment="1">
      <alignment horizontal="right" vertical="center"/>
    </xf>
    <xf numFmtId="3" fontId="36" fillId="0" borderId="29" xfId="40" applyNumberFormat="1" applyFont="1" applyFill="1" applyBorder="1" applyAlignment="1">
      <alignment horizontal="right" vertical="center"/>
    </xf>
    <xf numFmtId="4" fontId="38" fillId="0" borderId="29" xfId="40" applyNumberFormat="1" applyFont="1" applyFill="1" applyBorder="1" applyAlignment="1">
      <alignment horizontal="right" vertical="center"/>
    </xf>
    <xf numFmtId="3" fontId="38" fillId="0" borderId="29" xfId="40" applyNumberFormat="1" applyFont="1" applyFill="1" applyBorder="1" applyAlignment="1">
      <alignment horizontal="right" vertical="center"/>
    </xf>
    <xf numFmtId="0" fontId="36" fillId="0" borderId="30" xfId="54" applyFont="1" applyFill="1" applyBorder="1" applyAlignment="1">
      <alignment horizontal="right" vertical="center"/>
      <protection/>
    </xf>
    <xf numFmtId="0" fontId="36" fillId="0" borderId="30" xfId="0" applyFont="1" applyFill="1" applyBorder="1" applyAlignment="1" applyProtection="1">
      <alignment horizontal="right" vertical="center"/>
      <protection locked="0"/>
    </xf>
    <xf numFmtId="204" fontId="36" fillId="0" borderId="30" xfId="0" applyNumberFormat="1" applyFont="1" applyFill="1" applyBorder="1" applyAlignment="1">
      <alignment horizontal="right" vertical="center"/>
    </xf>
    <xf numFmtId="0" fontId="36" fillId="0" borderId="30" xfId="0" applyNumberFormat="1" applyFont="1" applyFill="1" applyBorder="1" applyAlignment="1" applyProtection="1">
      <alignment horizontal="right" vertical="center"/>
      <protection locked="0"/>
    </xf>
    <xf numFmtId="0" fontId="36" fillId="0" borderId="30" xfId="54" applyFont="1" applyFill="1" applyBorder="1" applyAlignment="1">
      <alignment horizontal="right" vertical="center"/>
      <protection/>
    </xf>
    <xf numFmtId="0" fontId="36" fillId="0" borderId="30" xfId="0" applyFont="1" applyFill="1" applyBorder="1" applyAlignment="1">
      <alignment horizontal="right" vertical="center"/>
    </xf>
    <xf numFmtId="0" fontId="36" fillId="0" borderId="30" xfId="0" applyNumberFormat="1" applyFont="1" applyFill="1" applyBorder="1" applyAlignment="1">
      <alignment horizontal="right" vertical="center"/>
    </xf>
    <xf numFmtId="0" fontId="36" fillId="0" borderId="31" xfId="0" applyFont="1" applyFill="1" applyBorder="1" applyAlignment="1" applyProtection="1">
      <alignment horizontal="right" vertical="center"/>
      <protection locked="0"/>
    </xf>
    <xf numFmtId="190" fontId="36" fillId="0" borderId="14" xfId="0" applyNumberFormat="1" applyFont="1" applyFill="1" applyBorder="1" applyAlignment="1" applyProtection="1">
      <alignment horizontal="center" vertical="center"/>
      <protection locked="0"/>
    </xf>
    <xf numFmtId="0" fontId="36" fillId="0" borderId="14" xfId="0" applyFont="1" applyFill="1" applyBorder="1" applyAlignment="1" applyProtection="1">
      <alignment horizontal="left" vertical="center"/>
      <protection locked="0"/>
    </xf>
    <xf numFmtId="0" fontId="36" fillId="0" borderId="14" xfId="0" applyFont="1" applyFill="1" applyBorder="1" applyAlignment="1" applyProtection="1">
      <alignment horizontal="right" vertical="center"/>
      <protection locked="0"/>
    </xf>
    <xf numFmtId="4" fontId="36" fillId="0" borderId="14" xfId="40" applyNumberFormat="1" applyFont="1" applyFill="1" applyBorder="1" applyAlignment="1" applyProtection="1">
      <alignment horizontal="right" vertical="center"/>
      <protection locked="0"/>
    </xf>
    <xf numFmtId="3" fontId="36" fillId="0" borderId="14" xfId="40" applyNumberFormat="1" applyFont="1" applyFill="1" applyBorder="1" applyAlignment="1" applyProtection="1">
      <alignment horizontal="right" vertical="center"/>
      <protection locked="0"/>
    </xf>
    <xf numFmtId="4" fontId="38" fillId="0" borderId="14" xfId="40" applyNumberFormat="1" applyFont="1" applyFill="1" applyBorder="1" applyAlignment="1" applyProtection="1">
      <alignment horizontal="right" vertical="center"/>
      <protection/>
    </xf>
    <xf numFmtId="3" fontId="38" fillId="0" borderId="14" xfId="40" applyNumberFormat="1" applyFont="1" applyFill="1" applyBorder="1" applyAlignment="1" applyProtection="1">
      <alignment horizontal="right" vertical="center"/>
      <protection/>
    </xf>
    <xf numFmtId="4" fontId="36" fillId="0" borderId="14" xfId="40" applyNumberFormat="1" applyFont="1" applyFill="1" applyBorder="1" applyAlignment="1" applyProtection="1">
      <alignment horizontal="right" vertical="center"/>
      <protection/>
    </xf>
    <xf numFmtId="3" fontId="36" fillId="0" borderId="14" xfId="0" applyNumberFormat="1" applyFont="1" applyFill="1" applyBorder="1" applyAlignment="1">
      <alignment horizontal="right" vertical="center"/>
    </xf>
    <xf numFmtId="0" fontId="38" fillId="0" borderId="32" xfId="0" applyFont="1" applyFill="1" applyBorder="1" applyAlignment="1" applyProtection="1">
      <alignment vertical="center"/>
      <protection/>
    </xf>
    <xf numFmtId="2" fontId="36" fillId="0" borderId="11" xfId="40" applyNumberFormat="1" applyFont="1" applyFill="1" applyBorder="1" applyAlignment="1">
      <alignment horizontal="right" vertical="center"/>
    </xf>
    <xf numFmtId="192" fontId="36" fillId="0" borderId="11" xfId="67" applyNumberFormat="1" applyFont="1" applyFill="1" applyBorder="1" applyAlignment="1" applyProtection="1">
      <alignment horizontal="right" vertical="center"/>
      <protection/>
    </xf>
    <xf numFmtId="2" fontId="36" fillId="0" borderId="11" xfId="43" applyNumberFormat="1" applyFont="1" applyFill="1" applyBorder="1" applyAlignment="1">
      <alignment horizontal="right" vertical="center"/>
    </xf>
    <xf numFmtId="2" fontId="36" fillId="0" borderId="11" xfId="0" applyNumberFormat="1" applyFont="1" applyFill="1" applyBorder="1" applyAlignment="1">
      <alignment horizontal="right" vertical="center"/>
    </xf>
    <xf numFmtId="3" fontId="36" fillId="0" borderId="11" xfId="68" applyNumberFormat="1" applyFont="1" applyFill="1" applyBorder="1" applyAlignment="1" applyProtection="1">
      <alignment horizontal="right" vertical="center"/>
      <protection/>
    </xf>
    <xf numFmtId="2" fontId="36" fillId="0" borderId="29" xfId="40" applyNumberFormat="1" applyFont="1" applyFill="1" applyBorder="1" applyAlignment="1">
      <alignment horizontal="right" vertical="center"/>
    </xf>
    <xf numFmtId="192" fontId="36" fillId="0" borderId="29" xfId="67" applyNumberFormat="1" applyFont="1" applyFill="1" applyBorder="1" applyAlignment="1" applyProtection="1">
      <alignment horizontal="right" vertical="center"/>
      <protection/>
    </xf>
    <xf numFmtId="2" fontId="36" fillId="0" borderId="33" xfId="40" applyNumberFormat="1" applyFont="1" applyFill="1" applyBorder="1" applyAlignment="1">
      <alignment horizontal="right" vertical="center"/>
    </xf>
    <xf numFmtId="2" fontId="36" fillId="0" borderId="25" xfId="40" applyNumberFormat="1" applyFont="1" applyFill="1" applyBorder="1" applyAlignment="1">
      <alignment horizontal="right" vertical="center"/>
    </xf>
    <xf numFmtId="2" fontId="36" fillId="0" borderId="25" xfId="0" applyNumberFormat="1" applyFont="1" applyFill="1" applyBorder="1" applyAlignment="1">
      <alignment horizontal="right" vertical="center"/>
    </xf>
    <xf numFmtId="2" fontId="36" fillId="0" borderId="25" xfId="67" applyNumberFormat="1" applyFont="1" applyFill="1" applyBorder="1" applyAlignment="1" applyProtection="1">
      <alignment horizontal="right" vertical="center"/>
      <protection/>
    </xf>
    <xf numFmtId="2" fontId="36" fillId="0" borderId="25" xfId="68" applyNumberFormat="1" applyFont="1" applyFill="1" applyBorder="1" applyAlignment="1" applyProtection="1">
      <alignment horizontal="right" vertical="center"/>
      <protection/>
    </xf>
    <xf numFmtId="2" fontId="36" fillId="0" borderId="25" xfId="0" applyNumberFormat="1" applyFont="1" applyFill="1" applyBorder="1" applyAlignment="1">
      <alignment horizontal="right" vertical="center"/>
    </xf>
    <xf numFmtId="192" fontId="36" fillId="0" borderId="14" xfId="67" applyNumberFormat="1" applyFont="1" applyFill="1" applyBorder="1" applyAlignment="1" applyProtection="1">
      <alignment horizontal="right" vertical="center"/>
      <protection/>
    </xf>
    <xf numFmtId="2" fontId="36" fillId="0" borderId="21" xfId="0" applyNumberFormat="1" applyFont="1" applyFill="1" applyBorder="1" applyAlignment="1">
      <alignment horizontal="right" vertical="center"/>
    </xf>
    <xf numFmtId="0" fontId="38" fillId="0" borderId="24" xfId="0" applyFont="1" applyFill="1" applyBorder="1" applyAlignment="1" applyProtection="1">
      <alignment vertical="center"/>
      <protection/>
    </xf>
    <xf numFmtId="190" fontId="40" fillId="0" borderId="34" xfId="0" applyNumberFormat="1" applyFont="1" applyFill="1" applyBorder="1" applyAlignment="1" applyProtection="1">
      <alignment horizontal="center" vertical="center"/>
      <protection locked="0"/>
    </xf>
    <xf numFmtId="0" fontId="40" fillId="0" borderId="34" xfId="0" applyFont="1" applyFill="1" applyBorder="1" applyAlignment="1" applyProtection="1">
      <alignment horizontal="left" vertical="center"/>
      <protection locked="0"/>
    </xf>
    <xf numFmtId="0" fontId="40" fillId="0" borderId="34" xfId="0" applyFont="1" applyFill="1" applyBorder="1" applyAlignment="1" applyProtection="1">
      <alignment horizontal="right" vertical="center"/>
      <protection locked="0"/>
    </xf>
    <xf numFmtId="4" fontId="40" fillId="0" borderId="34" xfId="40" applyNumberFormat="1" applyFont="1" applyFill="1" applyBorder="1" applyAlignment="1" applyProtection="1">
      <alignment horizontal="right" vertical="center"/>
      <protection locked="0"/>
    </xf>
    <xf numFmtId="3" fontId="40" fillId="0" borderId="34" xfId="40" applyNumberFormat="1" applyFont="1" applyFill="1" applyBorder="1" applyAlignment="1" applyProtection="1">
      <alignment horizontal="right" vertical="center"/>
      <protection locked="0"/>
    </xf>
    <xf numFmtId="4" fontId="39" fillId="0" borderId="34" xfId="40" applyNumberFormat="1" applyFont="1" applyFill="1" applyBorder="1" applyAlignment="1" applyProtection="1">
      <alignment horizontal="right" vertical="center"/>
      <protection/>
    </xf>
    <xf numFmtId="3" fontId="39" fillId="0" borderId="34" xfId="40" applyNumberFormat="1" applyFont="1" applyFill="1" applyBorder="1" applyAlignment="1" applyProtection="1">
      <alignment horizontal="right" vertical="center"/>
      <protection/>
    </xf>
    <xf numFmtId="3" fontId="40" fillId="0" borderId="34" xfId="67" applyNumberFormat="1" applyFont="1" applyFill="1" applyBorder="1" applyAlignment="1" applyProtection="1">
      <alignment horizontal="right" vertical="center"/>
      <protection/>
    </xf>
    <xf numFmtId="2" fontId="40" fillId="0" borderId="34" xfId="67" applyNumberFormat="1" applyFont="1" applyFill="1" applyBorder="1" applyAlignment="1" applyProtection="1">
      <alignment horizontal="right" vertical="center"/>
      <protection/>
    </xf>
    <xf numFmtId="192" fontId="40" fillId="0" borderId="34" xfId="67" applyNumberFormat="1" applyFont="1" applyFill="1" applyBorder="1" applyAlignment="1" applyProtection="1">
      <alignment horizontal="right" vertical="center"/>
      <protection/>
    </xf>
    <xf numFmtId="2" fontId="40" fillId="0" borderId="35" xfId="40" applyNumberFormat="1" applyFont="1" applyFill="1" applyBorder="1" applyAlignment="1" applyProtection="1">
      <alignment horizontal="right" vertical="center"/>
      <protection locked="0"/>
    </xf>
    <xf numFmtId="190" fontId="40" fillId="0" borderId="10" xfId="0" applyNumberFormat="1" applyFont="1" applyFill="1" applyBorder="1" applyAlignment="1">
      <alignment horizontal="center" vertical="center"/>
    </xf>
    <xf numFmtId="0" fontId="40" fillId="0" borderId="10" xfId="0" applyFont="1" applyFill="1" applyBorder="1" applyAlignment="1">
      <alignment horizontal="left" vertical="center"/>
    </xf>
    <xf numFmtId="0" fontId="40" fillId="0" borderId="10" xfId="0" applyFont="1" applyFill="1" applyBorder="1" applyAlignment="1">
      <alignment horizontal="right" vertical="center"/>
    </xf>
    <xf numFmtId="4" fontId="40" fillId="0" borderId="10" xfId="40" applyNumberFormat="1" applyFont="1" applyFill="1" applyBorder="1" applyAlignment="1">
      <alignment horizontal="right" vertical="center"/>
    </xf>
    <xf numFmtId="3" fontId="40" fillId="0" borderId="10" xfId="40" applyNumberFormat="1" applyFont="1" applyFill="1" applyBorder="1" applyAlignment="1">
      <alignment horizontal="right" vertical="center"/>
    </xf>
    <xf numFmtId="4" fontId="39" fillId="0" borderId="10" xfId="40" applyNumberFormat="1" applyFont="1" applyFill="1" applyBorder="1" applyAlignment="1">
      <alignment horizontal="right" vertical="center"/>
    </xf>
    <xf numFmtId="3" fontId="39" fillId="0" borderId="10" xfId="40" applyNumberFormat="1" applyFont="1" applyFill="1" applyBorder="1" applyAlignment="1">
      <alignment horizontal="right" vertical="center"/>
    </xf>
    <xf numFmtId="2" fontId="40" fillId="0" borderId="10" xfId="40" applyNumberFormat="1" applyFont="1" applyFill="1" applyBorder="1" applyAlignment="1">
      <alignment horizontal="right" vertical="center"/>
    </xf>
    <xf numFmtId="192" fontId="40" fillId="0" borderId="10" xfId="67" applyNumberFormat="1" applyFont="1" applyFill="1" applyBorder="1" applyAlignment="1" applyProtection="1">
      <alignment horizontal="right" vertical="center"/>
      <protection/>
    </xf>
    <xf numFmtId="2" fontId="40" fillId="0" borderId="36" xfId="40" applyNumberFormat="1" applyFont="1" applyFill="1" applyBorder="1" applyAlignment="1">
      <alignment horizontal="right" vertical="center"/>
    </xf>
    <xf numFmtId="190" fontId="40" fillId="0" borderId="11" xfId="0" applyNumberFormat="1" applyFont="1" applyFill="1" applyBorder="1" applyAlignment="1">
      <alignment horizontal="center" vertical="center"/>
    </xf>
    <xf numFmtId="0" fontId="40" fillId="0" borderId="11" xfId="0" applyFont="1" applyFill="1" applyBorder="1" applyAlignment="1">
      <alignment horizontal="left" vertical="center"/>
    </xf>
    <xf numFmtId="0" fontId="40" fillId="0" borderId="11" xfId="0" applyFont="1" applyFill="1" applyBorder="1" applyAlignment="1">
      <alignment horizontal="right" vertical="center"/>
    </xf>
    <xf numFmtId="4" fontId="40" fillId="0" borderId="11" xfId="0" applyNumberFormat="1" applyFont="1" applyFill="1" applyBorder="1" applyAlignment="1">
      <alignment horizontal="right" vertical="center"/>
    </xf>
    <xf numFmtId="3" fontId="40" fillId="0" borderId="11" xfId="0" applyNumberFormat="1" applyFont="1" applyFill="1" applyBorder="1" applyAlignment="1">
      <alignment horizontal="right" vertical="center"/>
    </xf>
    <xf numFmtId="4" fontId="39" fillId="0" borderId="11" xfId="0" applyNumberFormat="1" applyFont="1" applyFill="1" applyBorder="1" applyAlignment="1">
      <alignment horizontal="right" vertical="center"/>
    </xf>
    <xf numFmtId="3" fontId="39" fillId="0" borderId="11" xfId="0" applyNumberFormat="1" applyFont="1" applyFill="1" applyBorder="1" applyAlignment="1">
      <alignment horizontal="right" vertical="center"/>
    </xf>
    <xf numFmtId="2" fontId="40" fillId="0" borderId="11" xfId="0" applyNumberFormat="1" applyFont="1" applyFill="1" applyBorder="1" applyAlignment="1">
      <alignment horizontal="right" vertical="center"/>
    </xf>
    <xf numFmtId="192" fontId="40" fillId="0" borderId="11" xfId="67" applyNumberFormat="1" applyFont="1" applyFill="1" applyBorder="1" applyAlignment="1" applyProtection="1">
      <alignment horizontal="right" vertical="center"/>
      <protection/>
    </xf>
    <xf numFmtId="2" fontId="40" fillId="0" borderId="25" xfId="0" applyNumberFormat="1" applyFont="1" applyFill="1" applyBorder="1" applyAlignment="1">
      <alignment horizontal="right" vertical="center"/>
    </xf>
    <xf numFmtId="4" fontId="40" fillId="0" borderId="11" xfId="43" applyNumberFormat="1" applyFont="1" applyFill="1" applyBorder="1" applyAlignment="1">
      <alignment horizontal="right" vertical="center"/>
    </xf>
    <xf numFmtId="3" fontId="40" fillId="0" borderId="11" xfId="43" applyNumberFormat="1" applyFont="1" applyFill="1" applyBorder="1" applyAlignment="1">
      <alignment horizontal="right" vertical="center"/>
    </xf>
    <xf numFmtId="4" fontId="39" fillId="0" borderId="11" xfId="43" applyNumberFormat="1" applyFont="1" applyFill="1" applyBorder="1" applyAlignment="1" applyProtection="1">
      <alignment horizontal="right" vertical="center"/>
      <protection/>
    </xf>
    <xf numFmtId="3" fontId="39" fillId="0" borderId="11" xfId="43" applyNumberFormat="1" applyFont="1" applyFill="1" applyBorder="1" applyAlignment="1" applyProtection="1">
      <alignment horizontal="right" vertical="center"/>
      <protection/>
    </xf>
    <xf numFmtId="2" fontId="40" fillId="0" borderId="11" xfId="43" applyNumberFormat="1" applyFont="1" applyFill="1" applyBorder="1" applyAlignment="1">
      <alignment horizontal="right" vertical="center"/>
    </xf>
    <xf numFmtId="4" fontId="40" fillId="0" borderId="11" xfId="43" applyNumberFormat="1" applyFont="1" applyFill="1" applyBorder="1" applyAlignment="1" applyProtection="1">
      <alignment horizontal="right" vertical="center"/>
      <protection/>
    </xf>
    <xf numFmtId="3" fontId="40" fillId="0" borderId="11" xfId="43" applyNumberFormat="1" applyFont="1" applyFill="1" applyBorder="1" applyAlignment="1" applyProtection="1">
      <alignment horizontal="right" vertical="center"/>
      <protection locked="0"/>
    </xf>
    <xf numFmtId="49" fontId="36" fillId="0" borderId="14" xfId="0" applyNumberFormat="1" applyFont="1" applyFill="1" applyBorder="1" applyAlignment="1" applyProtection="1">
      <alignment horizontal="left" vertical="center"/>
      <protection locked="0"/>
    </xf>
    <xf numFmtId="0" fontId="36" fillId="0" borderId="14" xfId="0" applyNumberFormat="1" applyFont="1" applyFill="1" applyBorder="1" applyAlignment="1" applyProtection="1">
      <alignment horizontal="right" vertical="center"/>
      <protection locked="0"/>
    </xf>
    <xf numFmtId="2" fontId="36" fillId="0" borderId="21" xfId="67" applyNumberFormat="1" applyFont="1" applyFill="1" applyBorder="1" applyAlignment="1" applyProtection="1">
      <alignment horizontal="right" vertical="center"/>
      <protection/>
    </xf>
    <xf numFmtId="0" fontId="40" fillId="0" borderId="37" xfId="0" applyFont="1" applyFill="1" applyBorder="1" applyAlignment="1" applyProtection="1">
      <alignment horizontal="right" vertical="center"/>
      <protection locked="0"/>
    </xf>
    <xf numFmtId="0" fontId="40" fillId="0" borderId="38" xfId="54" applyFont="1" applyFill="1" applyBorder="1" applyAlignment="1">
      <alignment horizontal="right" vertical="center"/>
      <protection/>
    </xf>
    <xf numFmtId="0" fontId="40" fillId="0" borderId="30" xfId="0" applyFont="1" applyFill="1" applyBorder="1" applyAlignment="1">
      <alignment horizontal="right" vertical="center"/>
    </xf>
    <xf numFmtId="0" fontId="36" fillId="0" borderId="31" xfId="0" applyNumberFormat="1" applyFont="1" applyFill="1" applyBorder="1" applyAlignment="1" applyProtection="1">
      <alignment horizontal="right" vertical="center"/>
      <protection locked="0"/>
    </xf>
    <xf numFmtId="204" fontId="40" fillId="0" borderId="30" xfId="0" applyNumberFormat="1" applyFont="1" applyFill="1" applyBorder="1" applyAlignment="1">
      <alignment horizontal="right" vertical="center"/>
    </xf>
    <xf numFmtId="190" fontId="34" fillId="33" borderId="18" xfId="0" applyNumberFormat="1" applyFont="1" applyFill="1" applyBorder="1" applyAlignment="1" applyProtection="1">
      <alignment horizontal="center" vertical="center"/>
      <protection/>
    </xf>
    <xf numFmtId="190" fontId="27" fillId="33" borderId="18" xfId="0" applyNumberFormat="1" applyFont="1" applyFill="1" applyBorder="1" applyAlignment="1">
      <alignment horizontal="center"/>
    </xf>
    <xf numFmtId="190" fontId="27" fillId="33" borderId="19" xfId="0" applyNumberFormat="1" applyFont="1" applyFill="1" applyBorder="1" applyAlignment="1">
      <alignment horizontal="center"/>
    </xf>
    <xf numFmtId="4" fontId="24" fillId="0" borderId="29" xfId="0" applyNumberFormat="1" applyFont="1" applyFill="1" applyBorder="1" applyAlignment="1" applyProtection="1">
      <alignment horizontal="center" wrapText="1"/>
      <protection/>
    </xf>
    <xf numFmtId="0" fontId="24" fillId="0" borderId="29" xfId="0" applyFont="1" applyFill="1" applyBorder="1" applyAlignment="1" applyProtection="1">
      <alignment horizontal="center" wrapText="1"/>
      <protection/>
    </xf>
    <xf numFmtId="0" fontId="24" fillId="0" borderId="14" xfId="0" applyFont="1" applyFill="1" applyBorder="1" applyAlignment="1" applyProtection="1">
      <alignment horizontal="center" wrapText="1"/>
      <protection/>
    </xf>
    <xf numFmtId="3" fontId="24" fillId="0" borderId="29" xfId="0" applyNumberFormat="1" applyFont="1" applyFill="1" applyBorder="1" applyAlignment="1" applyProtection="1">
      <alignment horizontal="center" wrapText="1"/>
      <protection/>
    </xf>
    <xf numFmtId="2" fontId="24" fillId="0" borderId="29" xfId="0" applyNumberFormat="1" applyFont="1" applyFill="1" applyBorder="1" applyAlignment="1" applyProtection="1">
      <alignment horizontal="center" wrapText="1"/>
      <protection/>
    </xf>
    <xf numFmtId="2" fontId="24" fillId="0" borderId="33" xfId="0" applyNumberFormat="1" applyFont="1" applyFill="1" applyBorder="1" applyAlignment="1" applyProtection="1">
      <alignment horizontal="center" wrapText="1"/>
      <protection/>
    </xf>
    <xf numFmtId="43" fontId="24" fillId="0" borderId="28" xfId="40" applyFont="1" applyFill="1" applyBorder="1" applyAlignment="1" applyProtection="1">
      <alignment horizontal="center"/>
      <protection/>
    </xf>
    <xf numFmtId="43" fontId="24" fillId="0" borderId="31" xfId="40" applyFont="1" applyFill="1" applyBorder="1" applyAlignment="1" applyProtection="1">
      <alignment horizontal="center"/>
      <protection/>
    </xf>
    <xf numFmtId="190" fontId="30" fillId="0" borderId="19" xfId="0" applyNumberFormat="1" applyFont="1" applyFill="1" applyBorder="1" applyAlignment="1" applyProtection="1">
      <alignment horizontal="center" vertical="center" wrapText="1"/>
      <protection/>
    </xf>
    <xf numFmtId="190" fontId="31" fillId="0" borderId="39" xfId="0" applyNumberFormat="1" applyFont="1" applyBorder="1" applyAlignment="1">
      <alignment horizontal="center" vertical="center" wrapText="1"/>
    </xf>
    <xf numFmtId="190" fontId="31" fillId="0" borderId="40" xfId="0" applyNumberFormat="1" applyFont="1" applyBorder="1" applyAlignment="1">
      <alignment horizontal="center" vertical="center" wrapText="1"/>
    </xf>
    <xf numFmtId="190" fontId="31" fillId="0" borderId="0" xfId="0" applyNumberFormat="1" applyFont="1" applyAlignment="1">
      <alignment horizontal="center" vertical="center" wrapText="1"/>
    </xf>
    <xf numFmtId="190" fontId="31" fillId="0" borderId="0" xfId="0" applyNumberFormat="1" applyFont="1" applyBorder="1" applyAlignment="1">
      <alignment horizontal="center" vertical="center" wrapText="1"/>
    </xf>
    <xf numFmtId="190" fontId="31" fillId="0" borderId="15" xfId="0" applyNumberFormat="1" applyFont="1" applyBorder="1" applyAlignment="1">
      <alignment horizontal="center" vertical="center" wrapText="1"/>
    </xf>
    <xf numFmtId="190" fontId="31" fillId="0" borderId="23" xfId="0" applyNumberFormat="1" applyFont="1" applyBorder="1" applyAlignment="1">
      <alignment horizontal="center" vertical="center" wrapText="1"/>
    </xf>
    <xf numFmtId="190" fontId="30" fillId="0" borderId="17" xfId="0" applyNumberFormat="1" applyFont="1" applyFill="1" applyBorder="1" applyAlignment="1" applyProtection="1">
      <alignment horizontal="center" vertical="center" wrapText="1"/>
      <protection/>
    </xf>
    <xf numFmtId="190" fontId="31" fillId="0" borderId="41" xfId="0" applyNumberFormat="1" applyFont="1" applyBorder="1" applyAlignment="1">
      <alignment horizontal="center" vertical="center" wrapText="1"/>
    </xf>
    <xf numFmtId="190" fontId="24" fillId="0" borderId="29" xfId="0" applyNumberFormat="1" applyFont="1" applyFill="1" applyBorder="1" applyAlignment="1" applyProtection="1">
      <alignment horizontal="center" wrapText="1"/>
      <protection/>
    </xf>
    <xf numFmtId="190" fontId="24" fillId="0" borderId="14" xfId="0" applyNumberFormat="1" applyFont="1" applyFill="1" applyBorder="1" applyAlignment="1" applyProtection="1">
      <alignment horizontal="center" wrapText="1"/>
      <protection/>
    </xf>
    <xf numFmtId="0" fontId="24" fillId="0" borderId="14" xfId="0" applyFont="1" applyFill="1" applyBorder="1" applyAlignment="1" applyProtection="1">
      <alignment horizontal="center"/>
      <protection/>
    </xf>
    <xf numFmtId="190" fontId="12" fillId="33" borderId="15" xfId="0" applyNumberFormat="1" applyFont="1" applyFill="1" applyBorder="1" applyAlignment="1">
      <alignment horizontal="center" vertical="center"/>
    </xf>
    <xf numFmtId="190" fontId="12" fillId="33" borderId="23" xfId="0" applyNumberFormat="1" applyFont="1" applyFill="1" applyBorder="1" applyAlignment="1">
      <alignment horizontal="center" vertical="center"/>
    </xf>
    <xf numFmtId="190" fontId="12" fillId="33" borderId="16" xfId="0" applyNumberFormat="1" applyFont="1" applyFill="1" applyBorder="1" applyAlignment="1">
      <alignment horizontal="center" vertical="center"/>
    </xf>
    <xf numFmtId="0" fontId="30" fillId="0" borderId="19" xfId="0" applyFont="1" applyFill="1" applyBorder="1" applyAlignment="1" applyProtection="1">
      <alignment horizontal="left" vertical="center" wrapText="1"/>
      <protection/>
    </xf>
    <xf numFmtId="0" fontId="31" fillId="0" borderId="39" xfId="0" applyFont="1" applyBorder="1" applyAlignment="1">
      <alignment horizontal="left" vertical="center" wrapText="1"/>
    </xf>
    <xf numFmtId="0" fontId="31" fillId="0" borderId="40" xfId="0" applyFont="1" applyBorder="1" applyAlignment="1">
      <alignment horizontal="left" vertical="center" wrapText="1"/>
    </xf>
    <xf numFmtId="0" fontId="31" fillId="0" borderId="0" xfId="0" applyFont="1" applyAlignment="1">
      <alignment horizontal="left" vertical="center" wrapText="1"/>
    </xf>
    <xf numFmtId="0" fontId="31" fillId="0" borderId="0" xfId="0" applyFont="1" applyBorder="1" applyAlignment="1">
      <alignment horizontal="left" vertical="center" wrapText="1"/>
    </xf>
    <xf numFmtId="0" fontId="31" fillId="0" borderId="15" xfId="0" applyFont="1" applyBorder="1" applyAlignment="1">
      <alignment horizontal="left" vertical="center" wrapText="1"/>
    </xf>
    <xf numFmtId="0" fontId="31" fillId="0" borderId="23" xfId="0" applyFont="1" applyBorder="1" applyAlignment="1">
      <alignment horizontal="left" vertical="center" wrapText="1"/>
    </xf>
    <xf numFmtId="0" fontId="31" fillId="0" borderId="39" xfId="0" applyFont="1" applyBorder="1" applyAlignment="1">
      <alignment vertical="center" wrapText="1"/>
    </xf>
    <xf numFmtId="0" fontId="31" fillId="0" borderId="40" xfId="0" applyFont="1" applyBorder="1" applyAlignment="1">
      <alignment vertical="center" wrapText="1"/>
    </xf>
    <xf numFmtId="0" fontId="31" fillId="0" borderId="0" xfId="0" applyFont="1" applyAlignment="1">
      <alignment vertical="center" wrapText="1"/>
    </xf>
    <xf numFmtId="0" fontId="31" fillId="0" borderId="0" xfId="0" applyFont="1" applyBorder="1" applyAlignment="1">
      <alignment vertical="center" wrapText="1"/>
    </xf>
    <xf numFmtId="0" fontId="31" fillId="0" borderId="15" xfId="0" applyFont="1" applyBorder="1" applyAlignment="1">
      <alignment vertical="center" wrapText="1"/>
    </xf>
    <xf numFmtId="0" fontId="31" fillId="0" borderId="23" xfId="0" applyFont="1" applyBorder="1" applyAlignment="1">
      <alignment vertical="center" wrapText="1"/>
    </xf>
    <xf numFmtId="0" fontId="12" fillId="33" borderId="15"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6" xfId="0" applyFont="1" applyFill="1" applyBorder="1" applyAlignment="1">
      <alignment horizontal="center" vertical="center"/>
    </xf>
    <xf numFmtId="2" fontId="35" fillId="33" borderId="18" xfId="0" applyNumberFormat="1" applyFont="1" applyFill="1" applyBorder="1" applyAlignment="1" applyProtection="1">
      <alignment horizontal="center" vertical="center"/>
      <protection/>
    </xf>
    <xf numFmtId="2" fontId="27" fillId="33" borderId="18" xfId="0" applyNumberFormat="1" applyFont="1" applyFill="1" applyBorder="1" applyAlignment="1">
      <alignment/>
    </xf>
    <xf numFmtId="2" fontId="27" fillId="33" borderId="19" xfId="0" applyNumberFormat="1" applyFont="1" applyFill="1" applyBorder="1" applyAlignment="1">
      <alignment/>
    </xf>
    <xf numFmtId="193" fontId="24" fillId="0" borderId="29" xfId="0" applyNumberFormat="1" applyFont="1" applyFill="1" applyBorder="1" applyAlignment="1" applyProtection="1">
      <alignment horizontal="center" wrapText="1"/>
      <protection/>
    </xf>
    <xf numFmtId="185" fontId="24" fillId="0" borderId="29" xfId="0" applyNumberFormat="1" applyFont="1" applyFill="1" applyBorder="1" applyAlignment="1" applyProtection="1">
      <alignment horizontal="center" wrapText="1"/>
      <protection/>
    </xf>
    <xf numFmtId="193" fontId="24" fillId="0" borderId="33" xfId="0" applyNumberFormat="1" applyFont="1" applyFill="1" applyBorder="1" applyAlignment="1" applyProtection="1">
      <alignment horizontal="center" wrapText="1"/>
      <protection/>
    </xf>
    <xf numFmtId="0" fontId="30" fillId="0" borderId="17" xfId="0" applyFont="1" applyFill="1" applyBorder="1" applyAlignment="1" applyProtection="1">
      <alignment horizontal="left" vertical="center" wrapText="1"/>
      <protection/>
    </xf>
    <xf numFmtId="0" fontId="31" fillId="0" borderId="41" xfId="0" applyFont="1" applyBorder="1" applyAlignment="1">
      <alignment horizontal="left" vertic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Çıkış" xfId="44"/>
    <cellStyle name="Giriş" xfId="45"/>
    <cellStyle name="Hesaplama" xfId="46"/>
    <cellStyle name="İşaretli Hücre" xfId="47"/>
    <cellStyle name="İyi" xfId="48"/>
    <cellStyle name="Followed Hyperlink" xfId="49"/>
    <cellStyle name="Hyperlink" xfId="50"/>
    <cellStyle name="Kötü" xfId="51"/>
    <cellStyle name="Normal 2" xfId="52"/>
    <cellStyle name="Normal 2 2" xfId="53"/>
    <cellStyle name="Normal_1-7Şubat,2008"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 name="Yüzde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64782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2" name="Text Box 2"/>
        <xdr:cNvSpPr txBox="1">
          <a:spLocks noChangeArrowheads="1"/>
        </xdr:cNvSpPr>
      </xdr:nvSpPr>
      <xdr:spPr>
        <a:xfrm>
          <a:off x="13877925" y="0"/>
          <a:ext cx="25717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114300</xdr:rowOff>
    </xdr:from>
    <xdr:to>
      <xdr:col>12</xdr:col>
      <xdr:colOff>495300</xdr:colOff>
      <xdr:row>0</xdr:row>
      <xdr:rowOff>533400</xdr:rowOff>
    </xdr:to>
    <xdr:sp>
      <xdr:nvSpPr>
        <xdr:cNvPr id="3" name="Text Box 5"/>
        <xdr:cNvSpPr txBox="1">
          <a:spLocks noChangeArrowheads="1"/>
        </xdr:cNvSpPr>
      </xdr:nvSpPr>
      <xdr:spPr>
        <a:xfrm>
          <a:off x="38100" y="114300"/>
          <a:ext cx="10401300" cy="419100"/>
        </a:xfrm>
        <a:prstGeom prst="rect">
          <a:avLst/>
        </a:prstGeom>
        <a:solidFill>
          <a:srgbClr val="C0C0C0"/>
        </a:solidFill>
        <a:ln w="38100" cmpd="dbl">
          <a:noFill/>
        </a:ln>
      </xdr:spPr>
      <xdr:txBody>
        <a:bodyPr vertOverflow="clip" wrap="square" lIns="54864" tIns="41148" rIns="0" bIns="41148"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WEEKEND MARKET DATA</a:t>
          </a:r>
          <a:r>
            <a:rPr lang="en-US" cap="none" sz="2800" b="1" i="0" u="none" baseline="0">
              <a:solidFill>
                <a:srgbClr val="000000"/>
              </a:solidFill>
              <a:latin typeface="AcidSansRegular"/>
              <a:ea typeface="AcidSansRegular"/>
              <a:cs typeface="AcidSansRegular"/>
            </a:rPr>
            <a:t> </a:t>
          </a:r>
          <a:r>
            <a:rPr lang="en-US" cap="none" sz="1400" b="0" i="0" u="none" baseline="0">
              <a:solidFill>
                <a:srgbClr val="000000"/>
              </a:solidFill>
              <a:latin typeface="AcidSansRegular"/>
              <a:ea typeface="AcidSansRegular"/>
              <a:cs typeface="AcidSansRegular"/>
            </a:rPr>
            <a:t>WEEKEND BOX OFFICE &amp; ADMISSION REPORT</a:t>
          </a:r>
        </a:p>
      </xdr:txBody>
    </xdr:sp>
    <xdr:clientData/>
  </xdr:twoCellAnchor>
  <xdr:twoCellAnchor>
    <xdr:from>
      <xdr:col>13</xdr:col>
      <xdr:colOff>85725</xdr:colOff>
      <xdr:row>0</xdr:row>
      <xdr:rowOff>114300</xdr:rowOff>
    </xdr:from>
    <xdr:to>
      <xdr:col>22</xdr:col>
      <xdr:colOff>0</xdr:colOff>
      <xdr:row>0</xdr:row>
      <xdr:rowOff>542925</xdr:rowOff>
    </xdr:to>
    <xdr:sp fLocksText="0">
      <xdr:nvSpPr>
        <xdr:cNvPr id="4" name="Text Box 6"/>
        <xdr:cNvSpPr txBox="1">
          <a:spLocks noChangeArrowheads="1"/>
        </xdr:cNvSpPr>
      </xdr:nvSpPr>
      <xdr:spPr>
        <a:xfrm>
          <a:off x="10525125" y="114300"/>
          <a:ext cx="5953125" cy="428625"/>
        </a:xfrm>
        <a:prstGeom prst="rect">
          <a:avLst/>
        </a:prstGeom>
        <a:solidFill>
          <a:srgbClr val="C0C0C0"/>
        </a:solidFill>
        <a:ln w="12700" cmpd="sng">
          <a:solidFill>
            <a:srgbClr val="000000">
              <a:alpha val="41175"/>
            </a:srgbClr>
          </a:solidFill>
          <a:headEnd type="none"/>
          <a:tailEnd type="none"/>
        </a:ln>
      </xdr:spPr>
      <xdr:txBody>
        <a:bodyPr vertOverflow="clip" wrap="square" lIns="45720" tIns="36576" rIns="45720" bIns="36576" anchor="ctr"/>
        <a:p>
          <a:pPr algn="ctr">
            <a:defRPr/>
          </a:pPr>
          <a:r>
            <a:rPr lang="en-US" cap="none" sz="1800" b="1" i="0" u="none" baseline="0">
              <a:solidFill>
                <a:srgbClr val="900000"/>
              </a:solidFill>
              <a:latin typeface="Administer"/>
              <a:ea typeface="Administer"/>
              <a:cs typeface="Administer"/>
            </a:rPr>
            <a:t>weekend: 20</a:t>
          </a:r>
          <a:r>
            <a:rPr lang="en-US" cap="none" sz="1800" b="1" i="0" u="none" baseline="0">
              <a:solidFill>
                <a:srgbClr val="000000"/>
              </a:solidFill>
              <a:latin typeface="Administer"/>
              <a:ea typeface="Administer"/>
              <a:cs typeface="Administer"/>
            </a:rPr>
            <a:t>  13 - 15 May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1087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91154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0925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 name="Text Box 4"/>
        <xdr:cNvSpPr txBox="1">
          <a:spLocks noChangeArrowheads="1"/>
        </xdr:cNvSpPr>
      </xdr:nvSpPr>
      <xdr:spPr>
        <a:xfrm>
          <a:off x="89820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091565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 Box 6"/>
        <xdr:cNvSpPr txBox="1">
          <a:spLocks noChangeArrowheads="1"/>
        </xdr:cNvSpPr>
      </xdr:nvSpPr>
      <xdr:spPr>
        <a:xfrm>
          <a:off x="9324975" y="0"/>
          <a:ext cx="153352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0925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8" name="Text Box 8"/>
        <xdr:cNvSpPr txBox="1">
          <a:spLocks noChangeArrowheads="1"/>
        </xdr:cNvSpPr>
      </xdr:nvSpPr>
      <xdr:spPr>
        <a:xfrm>
          <a:off x="89820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09156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7800975" y="0"/>
          <a:ext cx="30384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1087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91154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0925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4" name="Text Box 14"/>
        <xdr:cNvSpPr txBox="1">
          <a:spLocks noChangeArrowheads="1"/>
        </xdr:cNvSpPr>
      </xdr:nvSpPr>
      <xdr:spPr>
        <a:xfrm>
          <a:off x="89820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 Box 16"/>
        <xdr:cNvSpPr txBox="1">
          <a:spLocks noChangeArrowheads="1"/>
        </xdr:cNvSpPr>
      </xdr:nvSpPr>
      <xdr:spPr>
        <a:xfrm>
          <a:off x="9324975" y="0"/>
          <a:ext cx="153352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0925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7" name="Text Box 18"/>
        <xdr:cNvSpPr txBox="1">
          <a:spLocks noChangeArrowheads="1"/>
        </xdr:cNvSpPr>
      </xdr:nvSpPr>
      <xdr:spPr>
        <a:xfrm>
          <a:off x="89820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428625</xdr:colOff>
      <xdr:row>0</xdr:row>
      <xdr:rowOff>0</xdr:rowOff>
    </xdr:to>
    <xdr:sp>
      <xdr:nvSpPr>
        <xdr:cNvPr id="18" name="Text Box 19"/>
        <xdr:cNvSpPr txBox="1">
          <a:spLocks noChangeArrowheads="1"/>
        </xdr:cNvSpPr>
      </xdr:nvSpPr>
      <xdr:spPr>
        <a:xfrm>
          <a:off x="19050" y="0"/>
          <a:ext cx="1090612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428625</xdr:colOff>
      <xdr:row>0</xdr:row>
      <xdr:rowOff>0</xdr:rowOff>
    </xdr:to>
    <xdr:sp>
      <xdr:nvSpPr>
        <xdr:cNvPr id="19" name="Text Box 21"/>
        <xdr:cNvSpPr txBox="1">
          <a:spLocks noChangeArrowheads="1"/>
        </xdr:cNvSpPr>
      </xdr:nvSpPr>
      <xdr:spPr>
        <a:xfrm>
          <a:off x="19050" y="0"/>
          <a:ext cx="1090612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428625</xdr:colOff>
      <xdr:row>0</xdr:row>
      <xdr:rowOff>0</xdr:rowOff>
    </xdr:to>
    <xdr:sp fLocksText="0">
      <xdr:nvSpPr>
        <xdr:cNvPr id="20" name="Text Box 22"/>
        <xdr:cNvSpPr txBox="1">
          <a:spLocks noChangeArrowheads="1"/>
        </xdr:cNvSpPr>
      </xdr:nvSpPr>
      <xdr:spPr>
        <a:xfrm>
          <a:off x="10267950" y="0"/>
          <a:ext cx="65722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0925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2" name="Text Box 24"/>
        <xdr:cNvSpPr txBox="1">
          <a:spLocks noChangeArrowheads="1"/>
        </xdr:cNvSpPr>
      </xdr:nvSpPr>
      <xdr:spPr>
        <a:xfrm>
          <a:off x="89820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0925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4" name="Text Box 28"/>
        <xdr:cNvSpPr txBox="1">
          <a:spLocks noChangeArrowheads="1"/>
        </xdr:cNvSpPr>
      </xdr:nvSpPr>
      <xdr:spPr>
        <a:xfrm>
          <a:off x="89820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0925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6" name="Text Box 32"/>
        <xdr:cNvSpPr txBox="1">
          <a:spLocks noChangeArrowheads="1"/>
        </xdr:cNvSpPr>
      </xdr:nvSpPr>
      <xdr:spPr>
        <a:xfrm>
          <a:off x="89820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0925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8" name="Text Box 36"/>
        <xdr:cNvSpPr txBox="1">
          <a:spLocks noChangeArrowheads="1"/>
        </xdr:cNvSpPr>
      </xdr:nvSpPr>
      <xdr:spPr>
        <a:xfrm>
          <a:off x="89820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0925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0" name="Text Box 40"/>
        <xdr:cNvSpPr txBox="1">
          <a:spLocks noChangeArrowheads="1"/>
        </xdr:cNvSpPr>
      </xdr:nvSpPr>
      <xdr:spPr>
        <a:xfrm>
          <a:off x="89820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0925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2" name="Text Box 44"/>
        <xdr:cNvSpPr txBox="1">
          <a:spLocks noChangeArrowheads="1"/>
        </xdr:cNvSpPr>
      </xdr:nvSpPr>
      <xdr:spPr>
        <a:xfrm>
          <a:off x="89820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0925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4" name="Text Box 48"/>
        <xdr:cNvSpPr txBox="1">
          <a:spLocks noChangeArrowheads="1"/>
        </xdr:cNvSpPr>
      </xdr:nvSpPr>
      <xdr:spPr>
        <a:xfrm>
          <a:off x="89820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0925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6" name="Text Box 52"/>
        <xdr:cNvSpPr txBox="1">
          <a:spLocks noChangeArrowheads="1"/>
        </xdr:cNvSpPr>
      </xdr:nvSpPr>
      <xdr:spPr>
        <a:xfrm>
          <a:off x="89820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0925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8" name="Text Box 56"/>
        <xdr:cNvSpPr txBox="1">
          <a:spLocks noChangeArrowheads="1"/>
        </xdr:cNvSpPr>
      </xdr:nvSpPr>
      <xdr:spPr>
        <a:xfrm>
          <a:off x="89820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66</xdr:row>
      <xdr:rowOff>76200</xdr:rowOff>
    </xdr:from>
    <xdr:to>
      <xdr:col>42</xdr:col>
      <xdr:colOff>104775</xdr:colOff>
      <xdr:row>75</xdr:row>
      <xdr:rowOff>38100</xdr:rowOff>
    </xdr:to>
    <xdr:sp>
      <xdr:nvSpPr>
        <xdr:cNvPr id="39" name="Text Box 57"/>
        <xdr:cNvSpPr txBox="1">
          <a:spLocks noChangeArrowheads="1"/>
        </xdr:cNvSpPr>
      </xdr:nvSpPr>
      <xdr:spPr>
        <a:xfrm>
          <a:off x="19050" y="12753975"/>
          <a:ext cx="16630650"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0925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1" name="Text Box 60"/>
        <xdr:cNvSpPr txBox="1">
          <a:spLocks noChangeArrowheads="1"/>
        </xdr:cNvSpPr>
      </xdr:nvSpPr>
      <xdr:spPr>
        <a:xfrm>
          <a:off x="89820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0925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3" name="Text Box 64"/>
        <xdr:cNvSpPr txBox="1">
          <a:spLocks noChangeArrowheads="1"/>
        </xdr:cNvSpPr>
      </xdr:nvSpPr>
      <xdr:spPr>
        <a:xfrm>
          <a:off x="89820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09251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5" name="Text Box 68"/>
        <xdr:cNvSpPr txBox="1">
          <a:spLocks noChangeArrowheads="1"/>
        </xdr:cNvSpPr>
      </xdr:nvSpPr>
      <xdr:spPr>
        <a:xfrm>
          <a:off x="89820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114300</xdr:rowOff>
    </xdr:from>
    <xdr:to>
      <xdr:col>13</xdr:col>
      <xdr:colOff>866775</xdr:colOff>
      <xdr:row>1</xdr:row>
      <xdr:rowOff>238125</xdr:rowOff>
    </xdr:to>
    <xdr:sp>
      <xdr:nvSpPr>
        <xdr:cNvPr id="46" name="Text Box 71"/>
        <xdr:cNvSpPr txBox="1">
          <a:spLocks noChangeArrowheads="1"/>
        </xdr:cNvSpPr>
      </xdr:nvSpPr>
      <xdr:spPr>
        <a:xfrm>
          <a:off x="28575" y="114300"/>
          <a:ext cx="7343775" cy="714375"/>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114300</xdr:rowOff>
    </xdr:from>
    <xdr:to>
      <xdr:col>21</xdr:col>
      <xdr:colOff>400050</xdr:colOff>
      <xdr:row>1</xdr:row>
      <xdr:rowOff>228600</xdr:rowOff>
    </xdr:to>
    <xdr:sp fLocksText="0">
      <xdr:nvSpPr>
        <xdr:cNvPr id="47" name="Text Box 72"/>
        <xdr:cNvSpPr txBox="1">
          <a:spLocks noChangeArrowheads="1"/>
        </xdr:cNvSpPr>
      </xdr:nvSpPr>
      <xdr:spPr>
        <a:xfrm>
          <a:off x="7458075" y="114300"/>
          <a:ext cx="3438525" cy="70485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20</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13-15 May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92"/>
  <sheetViews>
    <sheetView tabSelected="1" zoomScale="76" zoomScaleNormal="76" zoomScalePageLayoutView="0" workbookViewId="0" topLeftCell="A1">
      <selection activeCell="A31" sqref="A31:IV31"/>
    </sheetView>
  </sheetViews>
  <sheetFormatPr defaultColWidth="4.421875" defaultRowHeight="12.75"/>
  <cols>
    <col min="1" max="1" width="3.57421875" style="161" bestFit="1" customWidth="1"/>
    <col min="2" max="2" width="40.00390625" style="15" bestFit="1" customWidth="1"/>
    <col min="3" max="3" width="9.421875" style="16" bestFit="1" customWidth="1"/>
    <col min="4" max="4" width="22.7109375" style="6" bestFit="1" customWidth="1"/>
    <col min="5" max="5" width="7.28125" style="17" bestFit="1" customWidth="1"/>
    <col min="6" max="6" width="8.140625" style="17" customWidth="1"/>
    <col min="7" max="7" width="8.8515625" style="17" customWidth="1"/>
    <col min="8" max="8" width="11.421875" style="57" bestFit="1" customWidth="1"/>
    <col min="9" max="9" width="7.421875" style="67" bestFit="1" customWidth="1"/>
    <col min="10" max="10" width="11.421875" style="57" bestFit="1" customWidth="1"/>
    <col min="11" max="11" width="7.421875" style="67" bestFit="1" customWidth="1"/>
    <col min="12" max="12" width="11.421875" style="57" bestFit="1" customWidth="1"/>
    <col min="13" max="13" width="7.421875" style="67" bestFit="1" customWidth="1"/>
    <col min="14" max="14" width="11.8515625" style="62" bestFit="1" customWidth="1"/>
    <col min="15" max="15" width="7.7109375" style="72" bestFit="1" customWidth="1"/>
    <col min="16" max="16" width="9.421875" style="73" bestFit="1" customWidth="1"/>
    <col min="17" max="17" width="7.421875" style="170" bestFit="1" customWidth="1"/>
    <col min="18" max="18" width="13.140625" style="63" bestFit="1" customWidth="1"/>
    <col min="19" max="19" width="8.8515625" style="176" bestFit="1" customWidth="1"/>
    <col min="20" max="20" width="14.421875" style="63" bestFit="1" customWidth="1"/>
    <col min="21" max="21" width="10.28125" style="73" bestFit="1" customWidth="1"/>
    <col min="22" max="22" width="7.421875" style="173" bestFit="1" customWidth="1"/>
    <col min="23" max="23" width="2.421875" style="126" bestFit="1" customWidth="1"/>
    <col min="24" max="25" width="4.421875" style="6" customWidth="1"/>
    <col min="26" max="26" width="1.8515625" style="6" bestFit="1" customWidth="1"/>
    <col min="27" max="16384" width="4.421875" style="6" customWidth="1"/>
  </cols>
  <sheetData>
    <row r="1" spans="1:23" s="30" customFormat="1" ht="46.5" customHeight="1">
      <c r="A1" s="156"/>
      <c r="B1" s="26"/>
      <c r="C1" s="27"/>
      <c r="D1" s="28"/>
      <c r="E1" s="29"/>
      <c r="F1" s="29"/>
      <c r="G1" s="29"/>
      <c r="H1" s="55"/>
      <c r="I1" s="65"/>
      <c r="J1" s="58"/>
      <c r="K1" s="68"/>
      <c r="L1" s="59"/>
      <c r="M1" s="69"/>
      <c r="N1" s="60"/>
      <c r="O1" s="70"/>
      <c r="P1" s="73"/>
      <c r="Q1" s="170"/>
      <c r="R1" s="63"/>
      <c r="S1" s="176"/>
      <c r="T1" s="63"/>
      <c r="U1" s="73"/>
      <c r="V1" s="173"/>
      <c r="W1" s="121"/>
    </row>
    <row r="2" spans="1:23" s="3" customFormat="1" ht="27.75" thickBot="1">
      <c r="A2" s="284" t="s">
        <v>23</v>
      </c>
      <c r="B2" s="285"/>
      <c r="C2" s="285"/>
      <c r="D2" s="285"/>
      <c r="E2" s="285"/>
      <c r="F2" s="285"/>
      <c r="G2" s="285"/>
      <c r="H2" s="285"/>
      <c r="I2" s="285"/>
      <c r="J2" s="285"/>
      <c r="K2" s="285"/>
      <c r="L2" s="285"/>
      <c r="M2" s="285"/>
      <c r="N2" s="285"/>
      <c r="O2" s="285"/>
      <c r="P2" s="285"/>
      <c r="Q2" s="285"/>
      <c r="R2" s="285"/>
      <c r="S2" s="285"/>
      <c r="T2" s="285"/>
      <c r="U2" s="285"/>
      <c r="V2" s="286"/>
      <c r="W2" s="121"/>
    </row>
    <row r="3" spans="1:23" s="76" customFormat="1" ht="12.75">
      <c r="A3" s="157"/>
      <c r="B3" s="293" t="s">
        <v>12</v>
      </c>
      <c r="C3" s="304" t="s">
        <v>17</v>
      </c>
      <c r="D3" s="288" t="s">
        <v>1</v>
      </c>
      <c r="E3" s="288" t="s">
        <v>19</v>
      </c>
      <c r="F3" s="288" t="s">
        <v>20</v>
      </c>
      <c r="G3" s="288" t="s">
        <v>21</v>
      </c>
      <c r="H3" s="290" t="s">
        <v>2</v>
      </c>
      <c r="I3" s="290"/>
      <c r="J3" s="290" t="s">
        <v>3</v>
      </c>
      <c r="K3" s="290"/>
      <c r="L3" s="290" t="s">
        <v>4</v>
      </c>
      <c r="M3" s="290"/>
      <c r="N3" s="291" t="s">
        <v>22</v>
      </c>
      <c r="O3" s="291"/>
      <c r="P3" s="291"/>
      <c r="Q3" s="291"/>
      <c r="R3" s="287" t="s">
        <v>0</v>
      </c>
      <c r="S3" s="287"/>
      <c r="T3" s="291" t="s">
        <v>13</v>
      </c>
      <c r="U3" s="291"/>
      <c r="V3" s="292"/>
      <c r="W3" s="122"/>
    </row>
    <row r="4" spans="1:23" s="149" customFormat="1" ht="26.25" thickBot="1">
      <c r="A4" s="158"/>
      <c r="B4" s="294"/>
      <c r="C4" s="305"/>
      <c r="D4" s="306"/>
      <c r="E4" s="289"/>
      <c r="F4" s="289"/>
      <c r="G4" s="289"/>
      <c r="H4" s="179" t="s">
        <v>7</v>
      </c>
      <c r="I4" s="180" t="s">
        <v>6</v>
      </c>
      <c r="J4" s="179" t="s">
        <v>7</v>
      </c>
      <c r="K4" s="180" t="s">
        <v>6</v>
      </c>
      <c r="L4" s="179" t="s">
        <v>7</v>
      </c>
      <c r="M4" s="180" t="s">
        <v>6</v>
      </c>
      <c r="N4" s="179" t="s">
        <v>7</v>
      </c>
      <c r="O4" s="180" t="s">
        <v>6</v>
      </c>
      <c r="P4" s="180" t="s">
        <v>14</v>
      </c>
      <c r="Q4" s="181" t="s">
        <v>15</v>
      </c>
      <c r="R4" s="179" t="s">
        <v>7</v>
      </c>
      <c r="S4" s="182" t="s">
        <v>5</v>
      </c>
      <c r="T4" s="179" t="s">
        <v>7</v>
      </c>
      <c r="U4" s="180" t="s">
        <v>6</v>
      </c>
      <c r="V4" s="183" t="s">
        <v>15</v>
      </c>
      <c r="W4" s="148"/>
    </row>
    <row r="5" spans="1:23" s="152" customFormat="1" ht="13.5" customHeight="1">
      <c r="A5" s="184">
        <v>1</v>
      </c>
      <c r="B5" s="196" t="s">
        <v>87</v>
      </c>
      <c r="C5" s="197">
        <v>40662</v>
      </c>
      <c r="D5" s="198" t="s">
        <v>41</v>
      </c>
      <c r="E5" s="199">
        <v>172</v>
      </c>
      <c r="F5" s="199">
        <v>174</v>
      </c>
      <c r="G5" s="199">
        <v>3</v>
      </c>
      <c r="H5" s="200">
        <v>141668</v>
      </c>
      <c r="I5" s="201">
        <v>14993</v>
      </c>
      <c r="J5" s="200">
        <v>219856</v>
      </c>
      <c r="K5" s="201">
        <v>22144</v>
      </c>
      <c r="L5" s="200">
        <v>198663</v>
      </c>
      <c r="M5" s="201">
        <v>20556</v>
      </c>
      <c r="N5" s="202">
        <f>+L5+J5+H5</f>
        <v>560187</v>
      </c>
      <c r="O5" s="203">
        <f>+M5+K5+I5</f>
        <v>57693</v>
      </c>
      <c r="P5" s="201">
        <f>+O5/F5</f>
        <v>331.5689655172414</v>
      </c>
      <c r="Q5" s="227">
        <f>+N5/O5</f>
        <v>9.70979148250221</v>
      </c>
      <c r="R5" s="200">
        <v>920939</v>
      </c>
      <c r="S5" s="228">
        <f aca="true" t="shared" si="0" ref="S5:S36">IF(R5&lt;&gt;0,-(R5-N5)/R5,"")</f>
        <v>-0.391721927293773</v>
      </c>
      <c r="T5" s="200">
        <v>4406137</v>
      </c>
      <c r="U5" s="201">
        <v>470450</v>
      </c>
      <c r="V5" s="229">
        <f>+T5/U5</f>
        <v>9.365792326495908</v>
      </c>
      <c r="W5" s="185"/>
    </row>
    <row r="6" spans="1:23" s="152" customFormat="1" ht="13.5" customHeight="1">
      <c r="A6" s="184">
        <v>2</v>
      </c>
      <c r="B6" s="204" t="s">
        <v>81</v>
      </c>
      <c r="C6" s="127">
        <v>40662</v>
      </c>
      <c r="D6" s="128" t="s">
        <v>41</v>
      </c>
      <c r="E6" s="129">
        <v>241</v>
      </c>
      <c r="F6" s="129">
        <v>227</v>
      </c>
      <c r="G6" s="129">
        <v>3</v>
      </c>
      <c r="H6" s="130">
        <v>125414</v>
      </c>
      <c r="I6" s="131">
        <v>10061</v>
      </c>
      <c r="J6" s="130">
        <v>200392</v>
      </c>
      <c r="K6" s="131">
        <v>16204</v>
      </c>
      <c r="L6" s="130">
        <v>179159</v>
      </c>
      <c r="M6" s="131">
        <v>14903</v>
      </c>
      <c r="N6" s="190">
        <f>+L6+J6+H6</f>
        <v>504965</v>
      </c>
      <c r="O6" s="191">
        <f>+M6+K6+I6</f>
        <v>41168</v>
      </c>
      <c r="P6" s="131">
        <f>+O6/F6</f>
        <v>181.3568281938326</v>
      </c>
      <c r="Q6" s="222">
        <f>+N6/O6</f>
        <v>12.26595899727944</v>
      </c>
      <c r="R6" s="130">
        <v>715991</v>
      </c>
      <c r="S6" s="223">
        <f t="shared" si="0"/>
        <v>-0.29473275502066365</v>
      </c>
      <c r="T6" s="130">
        <v>3164286</v>
      </c>
      <c r="U6" s="131">
        <v>266678</v>
      </c>
      <c r="V6" s="230">
        <f>+T6/U6</f>
        <v>11.865568213350933</v>
      </c>
      <c r="W6" s="185"/>
    </row>
    <row r="7" spans="1:23" s="152" customFormat="1" ht="13.5" customHeight="1">
      <c r="A7" s="237">
        <v>3</v>
      </c>
      <c r="B7" s="279" t="s">
        <v>94</v>
      </c>
      <c r="C7" s="238">
        <v>40676</v>
      </c>
      <c r="D7" s="239" t="s">
        <v>18</v>
      </c>
      <c r="E7" s="240">
        <v>112</v>
      </c>
      <c r="F7" s="240">
        <v>100</v>
      </c>
      <c r="G7" s="240">
        <v>1</v>
      </c>
      <c r="H7" s="241">
        <v>83136</v>
      </c>
      <c r="I7" s="242">
        <v>7566</v>
      </c>
      <c r="J7" s="241">
        <v>121138</v>
      </c>
      <c r="K7" s="242">
        <v>10865</v>
      </c>
      <c r="L7" s="241">
        <v>112924</v>
      </c>
      <c r="M7" s="242">
        <v>10286</v>
      </c>
      <c r="N7" s="243">
        <f>+H7+J7+L7</f>
        <v>317198</v>
      </c>
      <c r="O7" s="244">
        <f>+I7+K7+M7</f>
        <v>28717</v>
      </c>
      <c r="P7" s="245">
        <f>IF(N7&lt;&gt;0,O7/F7,"")</f>
        <v>287.17</v>
      </c>
      <c r="Q7" s="246">
        <f>IF(N7&lt;&gt;0,N7/O7,"")</f>
        <v>11.045652401016818</v>
      </c>
      <c r="R7" s="241"/>
      <c r="S7" s="247">
        <f t="shared" si="0"/>
      </c>
      <c r="T7" s="241">
        <v>317197</v>
      </c>
      <c r="U7" s="242">
        <v>28717</v>
      </c>
      <c r="V7" s="248">
        <f>T7/U7</f>
        <v>11.04561757843786</v>
      </c>
      <c r="W7" s="185"/>
    </row>
    <row r="8" spans="1:23" s="152" customFormat="1" ht="13.5" customHeight="1">
      <c r="A8" s="189">
        <v>4</v>
      </c>
      <c r="B8" s="280" t="s">
        <v>95</v>
      </c>
      <c r="C8" s="249">
        <v>40676</v>
      </c>
      <c r="D8" s="250" t="s">
        <v>41</v>
      </c>
      <c r="E8" s="251">
        <v>100</v>
      </c>
      <c r="F8" s="251">
        <v>101</v>
      </c>
      <c r="G8" s="251">
        <v>1</v>
      </c>
      <c r="H8" s="252">
        <v>46294</v>
      </c>
      <c r="I8" s="253">
        <v>4715</v>
      </c>
      <c r="J8" s="252">
        <v>131198</v>
      </c>
      <c r="K8" s="253">
        <v>12488</v>
      </c>
      <c r="L8" s="252">
        <v>107979</v>
      </c>
      <c r="M8" s="253">
        <v>10478</v>
      </c>
      <c r="N8" s="254">
        <f>+L8+J8+H8</f>
        <v>285471</v>
      </c>
      <c r="O8" s="255">
        <f>+M8+K8+I8</f>
        <v>27681</v>
      </c>
      <c r="P8" s="253">
        <f>+O8/F8</f>
        <v>274.0693069306931</v>
      </c>
      <c r="Q8" s="256">
        <f>+N8/O8</f>
        <v>10.312886095155521</v>
      </c>
      <c r="R8" s="252"/>
      <c r="S8" s="257">
        <f t="shared" si="0"/>
      </c>
      <c r="T8" s="252">
        <v>285471</v>
      </c>
      <c r="U8" s="253">
        <v>27681</v>
      </c>
      <c r="V8" s="258">
        <f>+T8/U8</f>
        <v>10.312886095155521</v>
      </c>
      <c r="W8" s="185"/>
    </row>
    <row r="9" spans="1:23" s="152" customFormat="1" ht="13.5" customHeight="1">
      <c r="A9" s="184">
        <v>5</v>
      </c>
      <c r="B9" s="206" t="s">
        <v>96</v>
      </c>
      <c r="C9" s="127">
        <v>40669</v>
      </c>
      <c r="D9" s="128" t="s">
        <v>58</v>
      </c>
      <c r="E9" s="129">
        <v>58</v>
      </c>
      <c r="F9" s="129">
        <v>58</v>
      </c>
      <c r="G9" s="129">
        <v>2</v>
      </c>
      <c r="H9" s="132">
        <v>27128.5</v>
      </c>
      <c r="I9" s="133">
        <v>2795</v>
      </c>
      <c r="J9" s="132">
        <v>47552</v>
      </c>
      <c r="K9" s="133">
        <v>4680</v>
      </c>
      <c r="L9" s="132">
        <v>42779.5</v>
      </c>
      <c r="M9" s="133">
        <v>4167</v>
      </c>
      <c r="N9" s="192">
        <f>H9+J9+L9</f>
        <v>117460</v>
      </c>
      <c r="O9" s="193">
        <f>I9+K9+M9</f>
        <v>11642</v>
      </c>
      <c r="P9" s="133">
        <f>O9/F9</f>
        <v>200.72413793103448</v>
      </c>
      <c r="Q9" s="224">
        <f>+N9/O9</f>
        <v>10.089331729943309</v>
      </c>
      <c r="R9" s="134">
        <v>172217</v>
      </c>
      <c r="S9" s="223">
        <f t="shared" si="0"/>
        <v>-0.31795351213875517</v>
      </c>
      <c r="T9" s="135">
        <v>401122.5</v>
      </c>
      <c r="U9" s="136">
        <v>41237</v>
      </c>
      <c r="V9" s="231">
        <f>T9/U9</f>
        <v>9.72724737493028</v>
      </c>
      <c r="W9" s="186"/>
    </row>
    <row r="10" spans="1:23" s="152" customFormat="1" ht="13.5" customHeight="1">
      <c r="A10" s="184">
        <v>6</v>
      </c>
      <c r="B10" s="207" t="s">
        <v>97</v>
      </c>
      <c r="C10" s="138">
        <v>40669</v>
      </c>
      <c r="D10" s="147" t="s">
        <v>11</v>
      </c>
      <c r="E10" s="163">
        <v>51</v>
      </c>
      <c r="F10" s="163">
        <v>51</v>
      </c>
      <c r="G10" s="163">
        <v>2</v>
      </c>
      <c r="H10" s="140">
        <v>13408</v>
      </c>
      <c r="I10" s="141">
        <v>1190</v>
      </c>
      <c r="J10" s="140">
        <v>48444</v>
      </c>
      <c r="K10" s="141">
        <v>3963</v>
      </c>
      <c r="L10" s="140">
        <v>35794</v>
      </c>
      <c r="M10" s="141">
        <v>2939</v>
      </c>
      <c r="N10" s="142">
        <f>+H10+J10+L10</f>
        <v>97646</v>
      </c>
      <c r="O10" s="143">
        <f>+I10+K10+M10</f>
        <v>8092</v>
      </c>
      <c r="P10" s="131">
        <f>+O10/F10</f>
        <v>158.66666666666666</v>
      </c>
      <c r="Q10" s="222">
        <f>+N10/O10</f>
        <v>12.066979733069699</v>
      </c>
      <c r="R10" s="140">
        <v>166274</v>
      </c>
      <c r="S10" s="223">
        <f t="shared" si="0"/>
        <v>-0.4127404164210881</v>
      </c>
      <c r="T10" s="140">
        <v>309095</v>
      </c>
      <c r="U10" s="141">
        <v>26906</v>
      </c>
      <c r="V10" s="232">
        <f>+T10/U10</f>
        <v>11.487958076265517</v>
      </c>
      <c r="W10" s="185"/>
    </row>
    <row r="11" spans="1:23" s="152" customFormat="1" ht="13.5" customHeight="1">
      <c r="A11" s="184">
        <v>7</v>
      </c>
      <c r="B11" s="205" t="s">
        <v>70</v>
      </c>
      <c r="C11" s="138">
        <v>40655</v>
      </c>
      <c r="D11" s="137" t="s">
        <v>18</v>
      </c>
      <c r="E11" s="139">
        <v>70</v>
      </c>
      <c r="F11" s="139">
        <v>70</v>
      </c>
      <c r="G11" s="139">
        <v>4</v>
      </c>
      <c r="H11" s="140">
        <v>16483</v>
      </c>
      <c r="I11" s="141">
        <v>1455</v>
      </c>
      <c r="J11" s="140">
        <v>28295</v>
      </c>
      <c r="K11" s="141">
        <v>2706</v>
      </c>
      <c r="L11" s="140">
        <v>22521</v>
      </c>
      <c r="M11" s="141">
        <v>2249</v>
      </c>
      <c r="N11" s="142">
        <f>+H11+J11+L11</f>
        <v>67299</v>
      </c>
      <c r="O11" s="143">
        <f>+I11+K11+M11</f>
        <v>6410</v>
      </c>
      <c r="P11" s="144">
        <f>IF(N11&lt;&gt;0,O11/F11,"")</f>
        <v>91.57142857142857</v>
      </c>
      <c r="Q11" s="145">
        <f>IF(N11&lt;&gt;0,N11/O11,"")</f>
        <v>10.499063962558502</v>
      </c>
      <c r="R11" s="140">
        <v>97910</v>
      </c>
      <c r="S11" s="223">
        <f t="shared" si="0"/>
        <v>-0.31264426514145643</v>
      </c>
      <c r="T11" s="140">
        <v>1072929</v>
      </c>
      <c r="U11" s="141">
        <v>99232</v>
      </c>
      <c r="V11" s="146">
        <f>T11/U11</f>
        <v>10.81232868429539</v>
      </c>
      <c r="W11" s="185"/>
    </row>
    <row r="12" spans="1:23" s="152" customFormat="1" ht="13.5" customHeight="1">
      <c r="A12" s="184">
        <v>8</v>
      </c>
      <c r="B12" s="204" t="s">
        <v>62</v>
      </c>
      <c r="C12" s="127">
        <v>40651</v>
      </c>
      <c r="D12" s="128" t="s">
        <v>41</v>
      </c>
      <c r="E12" s="129">
        <v>65</v>
      </c>
      <c r="F12" s="129">
        <v>63</v>
      </c>
      <c r="G12" s="129">
        <v>5</v>
      </c>
      <c r="H12" s="130">
        <v>12009</v>
      </c>
      <c r="I12" s="131">
        <v>1353</v>
      </c>
      <c r="J12" s="130">
        <v>24166</v>
      </c>
      <c r="K12" s="131">
        <v>2763</v>
      </c>
      <c r="L12" s="130">
        <v>22477</v>
      </c>
      <c r="M12" s="131">
        <v>2531</v>
      </c>
      <c r="N12" s="190">
        <f>+L12+J12+H12</f>
        <v>58652</v>
      </c>
      <c r="O12" s="191">
        <f>+M12+K12+I12</f>
        <v>6647</v>
      </c>
      <c r="P12" s="131">
        <f>+O12/F12</f>
        <v>105.5079365079365</v>
      </c>
      <c r="Q12" s="222">
        <f aca="true" t="shared" si="1" ref="Q12:Q17">+N12/O12</f>
        <v>8.82383029938318</v>
      </c>
      <c r="R12" s="130">
        <v>80935</v>
      </c>
      <c r="S12" s="223">
        <f t="shared" si="0"/>
        <v>-0.2753197009946253</v>
      </c>
      <c r="T12" s="130">
        <v>1561002</v>
      </c>
      <c r="U12" s="131">
        <v>154968</v>
      </c>
      <c r="V12" s="230">
        <f>+T12/U12</f>
        <v>10.073060244695679</v>
      </c>
      <c r="W12" s="185"/>
    </row>
    <row r="13" spans="1:23" s="152" customFormat="1" ht="13.5" customHeight="1">
      <c r="A13" s="184">
        <v>9</v>
      </c>
      <c r="B13" s="206" t="s">
        <v>88</v>
      </c>
      <c r="C13" s="127">
        <v>6.05</v>
      </c>
      <c r="D13" s="128" t="s">
        <v>58</v>
      </c>
      <c r="E13" s="129">
        <v>31</v>
      </c>
      <c r="F13" s="129">
        <v>31</v>
      </c>
      <c r="G13" s="129">
        <v>2</v>
      </c>
      <c r="H13" s="132">
        <v>16626</v>
      </c>
      <c r="I13" s="133">
        <v>1898</v>
      </c>
      <c r="J13" s="132">
        <v>22053</v>
      </c>
      <c r="K13" s="133">
        <v>2352</v>
      </c>
      <c r="L13" s="132">
        <v>19906</v>
      </c>
      <c r="M13" s="133">
        <v>2107</v>
      </c>
      <c r="N13" s="192">
        <f>H13+J13+L13</f>
        <v>58585</v>
      </c>
      <c r="O13" s="193">
        <f>I13+K13+M13</f>
        <v>6357</v>
      </c>
      <c r="P13" s="133">
        <f>O13/F13</f>
        <v>205.06451612903226</v>
      </c>
      <c r="Q13" s="224">
        <f t="shared" si="1"/>
        <v>9.21582507472078</v>
      </c>
      <c r="R13" s="134">
        <v>108604.5</v>
      </c>
      <c r="S13" s="223">
        <f t="shared" si="0"/>
        <v>-0.4605656303376011</v>
      </c>
      <c r="T13" s="135">
        <v>233604</v>
      </c>
      <c r="U13" s="136">
        <v>26030</v>
      </c>
      <c r="V13" s="231">
        <f>T13/U13</f>
        <v>8.974414137533616</v>
      </c>
      <c r="W13" s="186"/>
    </row>
    <row r="14" spans="1:23" s="152" customFormat="1" ht="13.5" customHeight="1">
      <c r="A14" s="184">
        <v>10</v>
      </c>
      <c r="B14" s="206" t="s">
        <v>46</v>
      </c>
      <c r="C14" s="127">
        <v>40627</v>
      </c>
      <c r="D14" s="128" t="s">
        <v>58</v>
      </c>
      <c r="E14" s="129">
        <v>137</v>
      </c>
      <c r="F14" s="129">
        <v>79</v>
      </c>
      <c r="G14" s="129">
        <v>8</v>
      </c>
      <c r="H14" s="132">
        <v>11231</v>
      </c>
      <c r="I14" s="133">
        <v>1336</v>
      </c>
      <c r="J14" s="132">
        <v>16941.5</v>
      </c>
      <c r="K14" s="133">
        <v>1971</v>
      </c>
      <c r="L14" s="132">
        <v>14258</v>
      </c>
      <c r="M14" s="133">
        <v>1707</v>
      </c>
      <c r="N14" s="192">
        <f>H14+J14+L14</f>
        <v>42430.5</v>
      </c>
      <c r="O14" s="193">
        <f>I14+K14+M14</f>
        <v>5014</v>
      </c>
      <c r="P14" s="133">
        <f>O14/F14</f>
        <v>63.46835443037975</v>
      </c>
      <c r="Q14" s="224">
        <f t="shared" si="1"/>
        <v>8.46240526525728</v>
      </c>
      <c r="R14" s="134">
        <v>78367.5</v>
      </c>
      <c r="S14" s="223">
        <f t="shared" si="0"/>
        <v>-0.4585701981050818</v>
      </c>
      <c r="T14" s="135">
        <v>4461375.75</v>
      </c>
      <c r="U14" s="136">
        <v>468340</v>
      </c>
      <c r="V14" s="231">
        <f>T14/U14</f>
        <v>9.525933616603321</v>
      </c>
      <c r="W14" s="185"/>
    </row>
    <row r="15" spans="1:23" s="152" customFormat="1" ht="13.5" customHeight="1">
      <c r="A15" s="184">
        <v>11</v>
      </c>
      <c r="B15" s="204" t="s">
        <v>90</v>
      </c>
      <c r="C15" s="127">
        <v>40669</v>
      </c>
      <c r="D15" s="128" t="s">
        <v>41</v>
      </c>
      <c r="E15" s="129">
        <v>71</v>
      </c>
      <c r="F15" s="129">
        <v>71</v>
      </c>
      <c r="G15" s="129">
        <v>2</v>
      </c>
      <c r="H15" s="130">
        <v>8368</v>
      </c>
      <c r="I15" s="131">
        <v>850</v>
      </c>
      <c r="J15" s="130">
        <v>16058</v>
      </c>
      <c r="K15" s="131">
        <v>1549</v>
      </c>
      <c r="L15" s="130">
        <v>13230</v>
      </c>
      <c r="M15" s="131">
        <v>1299</v>
      </c>
      <c r="N15" s="190">
        <f>+L15+J15+H15</f>
        <v>37656</v>
      </c>
      <c r="O15" s="191">
        <f>+M15+K15+I15</f>
        <v>3698</v>
      </c>
      <c r="P15" s="131">
        <f>+O15/F15</f>
        <v>52.08450704225352</v>
      </c>
      <c r="Q15" s="222">
        <f t="shared" si="1"/>
        <v>10.182801514332072</v>
      </c>
      <c r="R15" s="130">
        <v>51345</v>
      </c>
      <c r="S15" s="223">
        <f t="shared" si="0"/>
        <v>-0.2666082383873795</v>
      </c>
      <c r="T15" s="130">
        <v>125661</v>
      </c>
      <c r="U15" s="131">
        <v>12658</v>
      </c>
      <c r="V15" s="230">
        <f>+T15/U15</f>
        <v>9.927397693158477</v>
      </c>
      <c r="W15" s="185"/>
    </row>
    <row r="16" spans="1:23" s="152" customFormat="1" ht="13.5" customHeight="1">
      <c r="A16" s="184">
        <v>12</v>
      </c>
      <c r="B16" s="206" t="s">
        <v>57</v>
      </c>
      <c r="C16" s="127">
        <v>40641</v>
      </c>
      <c r="D16" s="128" t="s">
        <v>58</v>
      </c>
      <c r="E16" s="129">
        <v>137</v>
      </c>
      <c r="F16" s="129">
        <v>70</v>
      </c>
      <c r="G16" s="129">
        <v>6</v>
      </c>
      <c r="H16" s="132">
        <v>6346</v>
      </c>
      <c r="I16" s="133">
        <v>1096</v>
      </c>
      <c r="J16" s="132">
        <v>14632.5</v>
      </c>
      <c r="K16" s="133">
        <v>1914</v>
      </c>
      <c r="L16" s="132">
        <v>13427.5</v>
      </c>
      <c r="M16" s="133">
        <v>1772</v>
      </c>
      <c r="N16" s="192">
        <f>H16+J16+L16</f>
        <v>34406</v>
      </c>
      <c r="O16" s="193">
        <f>I16+K16+M16</f>
        <v>4782</v>
      </c>
      <c r="P16" s="133">
        <f>O16/F16</f>
        <v>68.31428571428572</v>
      </c>
      <c r="Q16" s="224">
        <f t="shared" si="1"/>
        <v>7.194897532413216</v>
      </c>
      <c r="R16" s="134">
        <v>66431.5</v>
      </c>
      <c r="S16" s="223">
        <f t="shared" si="0"/>
        <v>-0.48208304795164947</v>
      </c>
      <c r="T16" s="135">
        <v>3228486.99</v>
      </c>
      <c r="U16" s="136">
        <v>325672</v>
      </c>
      <c r="V16" s="231">
        <f>T16/U16</f>
        <v>9.913308451448083</v>
      </c>
      <c r="W16" s="186"/>
    </row>
    <row r="17" spans="1:23" s="152" customFormat="1" ht="13.5" customHeight="1">
      <c r="A17" s="184">
        <v>13</v>
      </c>
      <c r="B17" s="206" t="s">
        <v>63</v>
      </c>
      <c r="C17" s="127">
        <v>40648</v>
      </c>
      <c r="D17" s="128" t="s">
        <v>58</v>
      </c>
      <c r="E17" s="129">
        <v>72</v>
      </c>
      <c r="F17" s="129">
        <v>58</v>
      </c>
      <c r="G17" s="129">
        <v>5</v>
      </c>
      <c r="H17" s="132">
        <v>7666</v>
      </c>
      <c r="I17" s="133">
        <v>1102</v>
      </c>
      <c r="J17" s="132">
        <v>13789</v>
      </c>
      <c r="K17" s="133">
        <v>1649</v>
      </c>
      <c r="L17" s="132">
        <v>12778.5</v>
      </c>
      <c r="M17" s="133">
        <v>1776</v>
      </c>
      <c r="N17" s="192">
        <f>H17+J17+L17</f>
        <v>34233.5</v>
      </c>
      <c r="O17" s="193">
        <f>I17+K17+M17</f>
        <v>4527</v>
      </c>
      <c r="P17" s="133">
        <f>O17/F17</f>
        <v>78.05172413793103</v>
      </c>
      <c r="Q17" s="224">
        <f t="shared" si="1"/>
        <v>7.562072012370223</v>
      </c>
      <c r="R17" s="134">
        <v>40543.5</v>
      </c>
      <c r="S17" s="223">
        <f t="shared" si="0"/>
        <v>-0.15563530528938055</v>
      </c>
      <c r="T17" s="166">
        <v>734256.5</v>
      </c>
      <c r="U17" s="136">
        <v>76636</v>
      </c>
      <c r="V17" s="231">
        <f>T17/U17</f>
        <v>9.581091132105016</v>
      </c>
      <c r="W17" s="185"/>
    </row>
    <row r="18" spans="1:23" s="152" customFormat="1" ht="13.5" customHeight="1">
      <c r="A18" s="184">
        <v>14</v>
      </c>
      <c r="B18" s="281" t="s">
        <v>98</v>
      </c>
      <c r="C18" s="259">
        <v>40676</v>
      </c>
      <c r="D18" s="260" t="s">
        <v>99</v>
      </c>
      <c r="E18" s="261">
        <v>15</v>
      </c>
      <c r="F18" s="261">
        <v>15</v>
      </c>
      <c r="G18" s="261">
        <v>1</v>
      </c>
      <c r="H18" s="262">
        <v>10130</v>
      </c>
      <c r="I18" s="263">
        <v>737</v>
      </c>
      <c r="J18" s="262">
        <v>13737.5</v>
      </c>
      <c r="K18" s="263">
        <v>1006</v>
      </c>
      <c r="L18" s="262">
        <v>9992.5</v>
      </c>
      <c r="M18" s="263">
        <v>759</v>
      </c>
      <c r="N18" s="264">
        <f>SUM(H18+J18+L18)</f>
        <v>33860</v>
      </c>
      <c r="O18" s="265">
        <f>SUM(I18+K18+M18)</f>
        <v>2502</v>
      </c>
      <c r="P18" s="263">
        <f>O18/F18</f>
        <v>166.8</v>
      </c>
      <c r="Q18" s="266">
        <f>N18/O18</f>
        <v>13.533173461231016</v>
      </c>
      <c r="R18" s="262"/>
      <c r="S18" s="267">
        <f t="shared" si="0"/>
      </c>
      <c r="T18" s="262">
        <v>33860</v>
      </c>
      <c r="U18" s="263">
        <v>2502</v>
      </c>
      <c r="V18" s="268">
        <f>T18/U18</f>
        <v>13.533173461231016</v>
      </c>
      <c r="W18" s="185"/>
    </row>
    <row r="19" spans="1:23" s="152" customFormat="1" ht="13.5" customHeight="1">
      <c r="A19" s="184">
        <v>15</v>
      </c>
      <c r="B19" s="207" t="s">
        <v>89</v>
      </c>
      <c r="C19" s="138">
        <v>40669</v>
      </c>
      <c r="D19" s="147" t="s">
        <v>11</v>
      </c>
      <c r="E19" s="163">
        <v>20</v>
      </c>
      <c r="F19" s="163">
        <v>20</v>
      </c>
      <c r="G19" s="163">
        <v>2</v>
      </c>
      <c r="H19" s="140">
        <v>9846</v>
      </c>
      <c r="I19" s="141">
        <v>712</v>
      </c>
      <c r="J19" s="140">
        <v>12780</v>
      </c>
      <c r="K19" s="141">
        <v>910</v>
      </c>
      <c r="L19" s="140">
        <v>9090</v>
      </c>
      <c r="M19" s="141">
        <v>674</v>
      </c>
      <c r="N19" s="142">
        <f>+H19+J19+L19</f>
        <v>31716</v>
      </c>
      <c r="O19" s="143">
        <f>+I19+K19+M19</f>
        <v>2296</v>
      </c>
      <c r="P19" s="131">
        <f>+O19/F19</f>
        <v>114.8</v>
      </c>
      <c r="Q19" s="222">
        <f>+N19/O19</f>
        <v>13.813588850174217</v>
      </c>
      <c r="R19" s="140">
        <v>53263</v>
      </c>
      <c r="S19" s="223">
        <f t="shared" si="0"/>
        <v>-0.4045397367778758</v>
      </c>
      <c r="T19" s="140">
        <v>110896</v>
      </c>
      <c r="U19" s="141">
        <v>8319</v>
      </c>
      <c r="V19" s="232">
        <f>+T19/U19</f>
        <v>13.330448371198461</v>
      </c>
      <c r="W19" s="186"/>
    </row>
    <row r="20" spans="1:23" s="152" customFormat="1" ht="13.5" customHeight="1">
      <c r="A20" s="184">
        <v>16</v>
      </c>
      <c r="B20" s="206" t="s">
        <v>83</v>
      </c>
      <c r="C20" s="127">
        <v>40662</v>
      </c>
      <c r="D20" s="128" t="s">
        <v>58</v>
      </c>
      <c r="E20" s="129">
        <v>19</v>
      </c>
      <c r="F20" s="129">
        <v>19</v>
      </c>
      <c r="G20" s="129">
        <v>3</v>
      </c>
      <c r="H20" s="132">
        <v>7073</v>
      </c>
      <c r="I20" s="133">
        <v>625</v>
      </c>
      <c r="J20" s="132">
        <v>13467.5</v>
      </c>
      <c r="K20" s="133">
        <v>1190</v>
      </c>
      <c r="L20" s="132">
        <v>9480.5</v>
      </c>
      <c r="M20" s="133">
        <v>866</v>
      </c>
      <c r="N20" s="192">
        <f>H20+J20+L20</f>
        <v>30021</v>
      </c>
      <c r="O20" s="193">
        <f>I20+K20+M20</f>
        <v>2681</v>
      </c>
      <c r="P20" s="133">
        <f>O20/F20</f>
        <v>141.10526315789474</v>
      </c>
      <c r="Q20" s="224">
        <f>+N20/O20</f>
        <v>11.197687430063409</v>
      </c>
      <c r="R20" s="134">
        <v>31997.5</v>
      </c>
      <c r="S20" s="223">
        <f t="shared" si="0"/>
        <v>-0.061770450816470035</v>
      </c>
      <c r="T20" s="166">
        <v>181927.75</v>
      </c>
      <c r="U20" s="136">
        <v>14589</v>
      </c>
      <c r="V20" s="231">
        <f>T20/U20</f>
        <v>12.470200150798547</v>
      </c>
      <c r="W20" s="186"/>
    </row>
    <row r="21" spans="1:23" s="152" customFormat="1" ht="13.5" customHeight="1">
      <c r="A21" s="184">
        <v>17</v>
      </c>
      <c r="B21" s="209" t="s">
        <v>91</v>
      </c>
      <c r="C21" s="127">
        <v>40655</v>
      </c>
      <c r="D21" s="128" t="s">
        <v>54</v>
      </c>
      <c r="E21" s="129">
        <v>67</v>
      </c>
      <c r="F21" s="129">
        <v>63</v>
      </c>
      <c r="G21" s="129">
        <v>2</v>
      </c>
      <c r="H21" s="130">
        <v>5467</v>
      </c>
      <c r="I21" s="131">
        <v>820</v>
      </c>
      <c r="J21" s="130">
        <v>9344</v>
      </c>
      <c r="K21" s="131">
        <v>1266</v>
      </c>
      <c r="L21" s="130">
        <v>9759</v>
      </c>
      <c r="M21" s="131">
        <v>1229</v>
      </c>
      <c r="N21" s="190">
        <f>SUM(H21+J21+L21)</f>
        <v>24570</v>
      </c>
      <c r="O21" s="191">
        <f>SUM(I21+K21+M21)</f>
        <v>3315</v>
      </c>
      <c r="P21" s="144">
        <f>IF(N21&lt;&gt;0,O21/F21,"")</f>
        <v>52.61904761904762</v>
      </c>
      <c r="Q21" s="145">
        <f>IF(N21&lt;&gt;0,N21/O21,"")</f>
        <v>7.411764705882353</v>
      </c>
      <c r="R21" s="130">
        <v>38833</v>
      </c>
      <c r="S21" s="223">
        <f t="shared" si="0"/>
        <v>-0.3672907063579945</v>
      </c>
      <c r="T21" s="130">
        <v>91818.5</v>
      </c>
      <c r="U21" s="131">
        <v>12516</v>
      </c>
      <c r="V21" s="231">
        <f>T21/U21</f>
        <v>7.336089805049537</v>
      </c>
      <c r="W21" s="186"/>
    </row>
    <row r="22" spans="1:23" s="152" customFormat="1" ht="13.5" customHeight="1">
      <c r="A22" s="184">
        <v>18</v>
      </c>
      <c r="B22" s="206" t="s">
        <v>59</v>
      </c>
      <c r="C22" s="127">
        <v>40641</v>
      </c>
      <c r="D22" s="128" t="s">
        <v>58</v>
      </c>
      <c r="E22" s="129">
        <v>128</v>
      </c>
      <c r="F22" s="129">
        <v>43</v>
      </c>
      <c r="G22" s="129">
        <v>6</v>
      </c>
      <c r="H22" s="132">
        <v>5459.5</v>
      </c>
      <c r="I22" s="133">
        <v>804</v>
      </c>
      <c r="J22" s="132">
        <v>9141.5</v>
      </c>
      <c r="K22" s="133">
        <v>1352</v>
      </c>
      <c r="L22" s="132">
        <v>7158.5</v>
      </c>
      <c r="M22" s="133">
        <v>1107</v>
      </c>
      <c r="N22" s="192">
        <f>H22+J22+L22</f>
        <v>21759.5</v>
      </c>
      <c r="O22" s="193">
        <f>I22+K22+M22</f>
        <v>3263</v>
      </c>
      <c r="P22" s="133">
        <f>O22/F22</f>
        <v>75.88372093023256</v>
      </c>
      <c r="Q22" s="224">
        <f>+N22/O22</f>
        <v>6.668556543058535</v>
      </c>
      <c r="R22" s="134">
        <v>29572</v>
      </c>
      <c r="S22" s="223">
        <f t="shared" si="0"/>
        <v>-0.2641857162180441</v>
      </c>
      <c r="T22" s="166">
        <v>1805555.25</v>
      </c>
      <c r="U22" s="136">
        <v>177765</v>
      </c>
      <c r="V22" s="231">
        <f>T22/U22</f>
        <v>10.156978314066324</v>
      </c>
      <c r="W22" s="185"/>
    </row>
    <row r="23" spans="1:23" s="152" customFormat="1" ht="13.5" customHeight="1">
      <c r="A23" s="184">
        <v>19</v>
      </c>
      <c r="B23" s="208" t="s">
        <v>65</v>
      </c>
      <c r="C23" s="127">
        <v>40648</v>
      </c>
      <c r="D23" s="128" t="s">
        <v>41</v>
      </c>
      <c r="E23" s="129">
        <v>76</v>
      </c>
      <c r="F23" s="129">
        <v>43</v>
      </c>
      <c r="G23" s="129">
        <v>5</v>
      </c>
      <c r="H23" s="130">
        <v>2764</v>
      </c>
      <c r="I23" s="131">
        <v>478</v>
      </c>
      <c r="J23" s="130">
        <v>7794</v>
      </c>
      <c r="K23" s="131">
        <v>1116</v>
      </c>
      <c r="L23" s="130">
        <v>6608</v>
      </c>
      <c r="M23" s="131">
        <v>968</v>
      </c>
      <c r="N23" s="190">
        <f>+L23+J23+H23</f>
        <v>17166</v>
      </c>
      <c r="O23" s="191">
        <f>+M23+K23+I23</f>
        <v>2562</v>
      </c>
      <c r="P23" s="131">
        <f>+O23/F23</f>
        <v>59.58139534883721</v>
      </c>
      <c r="Q23" s="222">
        <f>+N23/O23</f>
        <v>6.70023419203747</v>
      </c>
      <c r="R23" s="130">
        <v>19989</v>
      </c>
      <c r="S23" s="223">
        <f t="shared" si="0"/>
        <v>-0.14122767522137175</v>
      </c>
      <c r="T23" s="130">
        <v>532089</v>
      </c>
      <c r="U23" s="131">
        <v>54581</v>
      </c>
      <c r="V23" s="230">
        <f>+T23/U23</f>
        <v>9.748612154412708</v>
      </c>
      <c r="W23" s="185"/>
    </row>
    <row r="24" spans="1:23" s="152" customFormat="1" ht="13.5" customHeight="1">
      <c r="A24" s="221">
        <v>20</v>
      </c>
      <c r="B24" s="207" t="s">
        <v>79</v>
      </c>
      <c r="C24" s="138">
        <v>40662</v>
      </c>
      <c r="D24" s="147" t="s">
        <v>11</v>
      </c>
      <c r="E24" s="163">
        <v>68</v>
      </c>
      <c r="F24" s="163">
        <v>65</v>
      </c>
      <c r="G24" s="163">
        <v>3</v>
      </c>
      <c r="H24" s="140">
        <v>2192</v>
      </c>
      <c r="I24" s="141">
        <v>325</v>
      </c>
      <c r="J24" s="140">
        <v>6108</v>
      </c>
      <c r="K24" s="141">
        <v>796</v>
      </c>
      <c r="L24" s="140">
        <v>5559</v>
      </c>
      <c r="M24" s="141">
        <v>735</v>
      </c>
      <c r="N24" s="142">
        <f>+H24+J24+L24</f>
        <v>13859</v>
      </c>
      <c r="O24" s="143">
        <f>+I24+K24+M24</f>
        <v>1856</v>
      </c>
      <c r="P24" s="144">
        <f>IF(N24&lt;&gt;0,O24/F24,"")</f>
        <v>28.553846153846155</v>
      </c>
      <c r="Q24" s="145">
        <f>IF(N24&lt;&gt;0,N24/O24,"")</f>
        <v>7.467133620689655</v>
      </c>
      <c r="R24" s="140">
        <v>38615</v>
      </c>
      <c r="S24" s="223">
        <f t="shared" si="0"/>
        <v>-0.6410980189045707</v>
      </c>
      <c r="T24" s="140">
        <v>188355</v>
      </c>
      <c r="U24" s="141">
        <v>20752</v>
      </c>
      <c r="V24" s="232">
        <f>+T24/U24</f>
        <v>9.076474556669236</v>
      </c>
      <c r="W24" s="185"/>
    </row>
    <row r="25" spans="1:23" s="152" customFormat="1" ht="13.5" customHeight="1">
      <c r="A25" s="189">
        <v>21</v>
      </c>
      <c r="B25" s="206" t="s">
        <v>74</v>
      </c>
      <c r="C25" s="127">
        <v>40655</v>
      </c>
      <c r="D25" s="128" t="s">
        <v>58</v>
      </c>
      <c r="E25" s="129">
        <v>15</v>
      </c>
      <c r="F25" s="129">
        <v>15</v>
      </c>
      <c r="G25" s="129">
        <v>4</v>
      </c>
      <c r="H25" s="132">
        <v>2804</v>
      </c>
      <c r="I25" s="133">
        <v>302</v>
      </c>
      <c r="J25" s="132">
        <v>4926</v>
      </c>
      <c r="K25" s="133">
        <v>539</v>
      </c>
      <c r="L25" s="132">
        <v>5547.5</v>
      </c>
      <c r="M25" s="133">
        <v>594</v>
      </c>
      <c r="N25" s="192">
        <f aca="true" t="shared" si="2" ref="N25:O28">H25+J25+L25</f>
        <v>13277.5</v>
      </c>
      <c r="O25" s="193">
        <f t="shared" si="2"/>
        <v>1435</v>
      </c>
      <c r="P25" s="133">
        <f>O25/F25</f>
        <v>95.66666666666667</v>
      </c>
      <c r="Q25" s="224">
        <f>+N25/O25</f>
        <v>9.252613240418118</v>
      </c>
      <c r="R25" s="134">
        <v>11418.5</v>
      </c>
      <c r="S25" s="223">
        <f t="shared" si="0"/>
        <v>0.16280597276349784</v>
      </c>
      <c r="T25" s="166">
        <v>91587.5</v>
      </c>
      <c r="U25" s="136">
        <v>11045</v>
      </c>
      <c r="V25" s="231">
        <f>T25/U25</f>
        <v>8.2922136713445</v>
      </c>
      <c r="W25" s="185"/>
    </row>
    <row r="26" spans="1:23" s="152" customFormat="1" ht="13.5" customHeight="1">
      <c r="A26" s="184">
        <v>22</v>
      </c>
      <c r="B26" s="283" t="s">
        <v>100</v>
      </c>
      <c r="C26" s="259">
        <v>40676</v>
      </c>
      <c r="D26" s="260" t="s">
        <v>58</v>
      </c>
      <c r="E26" s="261">
        <v>10</v>
      </c>
      <c r="F26" s="261">
        <v>10</v>
      </c>
      <c r="G26" s="261">
        <v>1</v>
      </c>
      <c r="H26" s="269">
        <v>2956.5</v>
      </c>
      <c r="I26" s="270">
        <v>304</v>
      </c>
      <c r="J26" s="269">
        <v>4808.5</v>
      </c>
      <c r="K26" s="270">
        <v>487</v>
      </c>
      <c r="L26" s="269">
        <v>5500</v>
      </c>
      <c r="M26" s="270">
        <v>524</v>
      </c>
      <c r="N26" s="271">
        <f t="shared" si="2"/>
        <v>13265</v>
      </c>
      <c r="O26" s="272">
        <f t="shared" si="2"/>
        <v>1315</v>
      </c>
      <c r="P26" s="270">
        <f>O26/F26</f>
        <v>131.5</v>
      </c>
      <c r="Q26" s="273">
        <f>+N26/O26</f>
        <v>10.087452471482889</v>
      </c>
      <c r="R26" s="274"/>
      <c r="S26" s="267">
        <f t="shared" si="0"/>
      </c>
      <c r="T26" s="262">
        <v>13265</v>
      </c>
      <c r="U26" s="275">
        <v>1315</v>
      </c>
      <c r="V26" s="268">
        <f>T26/U26</f>
        <v>10.087452471482889</v>
      </c>
      <c r="W26" s="185"/>
    </row>
    <row r="27" spans="1:23" s="152" customFormat="1" ht="13.5" customHeight="1">
      <c r="A27" s="184">
        <v>23</v>
      </c>
      <c r="B27" s="206" t="s">
        <v>26</v>
      </c>
      <c r="C27" s="127">
        <v>40585</v>
      </c>
      <c r="D27" s="128" t="s">
        <v>58</v>
      </c>
      <c r="E27" s="129">
        <v>58</v>
      </c>
      <c r="F27" s="129">
        <v>15</v>
      </c>
      <c r="G27" s="129">
        <v>14</v>
      </c>
      <c r="H27" s="132">
        <v>3033.5</v>
      </c>
      <c r="I27" s="133">
        <v>406</v>
      </c>
      <c r="J27" s="132">
        <v>4993.5</v>
      </c>
      <c r="K27" s="133">
        <v>643</v>
      </c>
      <c r="L27" s="132">
        <v>4656.5</v>
      </c>
      <c r="M27" s="133">
        <v>586</v>
      </c>
      <c r="N27" s="192">
        <f t="shared" si="2"/>
        <v>12683.5</v>
      </c>
      <c r="O27" s="193">
        <f t="shared" si="2"/>
        <v>1635</v>
      </c>
      <c r="P27" s="133">
        <f>O27/F27</f>
        <v>109</v>
      </c>
      <c r="Q27" s="224">
        <f>+N27/O27</f>
        <v>7.757492354740061</v>
      </c>
      <c r="R27" s="134">
        <v>10281.5</v>
      </c>
      <c r="S27" s="223">
        <f t="shared" si="0"/>
        <v>0.2336234985167534</v>
      </c>
      <c r="T27" s="166">
        <v>913926.25</v>
      </c>
      <c r="U27" s="136">
        <v>116583</v>
      </c>
      <c r="V27" s="231">
        <f>T27/U27</f>
        <v>7.839275451824022</v>
      </c>
      <c r="W27" s="185"/>
    </row>
    <row r="28" spans="1:23" s="152" customFormat="1" ht="13.5" customHeight="1">
      <c r="A28" s="184">
        <v>24</v>
      </c>
      <c r="B28" s="206" t="s">
        <v>84</v>
      </c>
      <c r="C28" s="127">
        <v>40662</v>
      </c>
      <c r="D28" s="128" t="s">
        <v>58</v>
      </c>
      <c r="E28" s="129">
        <v>8</v>
      </c>
      <c r="F28" s="129">
        <v>6</v>
      </c>
      <c r="G28" s="129">
        <v>3</v>
      </c>
      <c r="H28" s="132">
        <v>4232</v>
      </c>
      <c r="I28" s="133">
        <v>241</v>
      </c>
      <c r="J28" s="132">
        <v>4527.5</v>
      </c>
      <c r="K28" s="133">
        <v>267</v>
      </c>
      <c r="L28" s="132">
        <v>3075</v>
      </c>
      <c r="M28" s="133">
        <v>180</v>
      </c>
      <c r="N28" s="192">
        <f t="shared" si="2"/>
        <v>11834.5</v>
      </c>
      <c r="O28" s="193">
        <f t="shared" si="2"/>
        <v>688</v>
      </c>
      <c r="P28" s="133">
        <f>O28/F28</f>
        <v>114.66666666666667</v>
      </c>
      <c r="Q28" s="224">
        <f>+N28/O28</f>
        <v>17.201308139534884</v>
      </c>
      <c r="R28" s="134">
        <v>24622</v>
      </c>
      <c r="S28" s="223">
        <f t="shared" si="0"/>
        <v>-0.5193526114856633</v>
      </c>
      <c r="T28" s="166">
        <v>126339.25</v>
      </c>
      <c r="U28" s="136">
        <v>8484</v>
      </c>
      <c r="V28" s="231">
        <f>T28/U28</f>
        <v>14.89147218293258</v>
      </c>
      <c r="W28" s="185"/>
    </row>
    <row r="29" spans="1:23" s="152" customFormat="1" ht="13.5" customHeight="1">
      <c r="A29" s="184">
        <v>25</v>
      </c>
      <c r="B29" s="209" t="s">
        <v>71</v>
      </c>
      <c r="C29" s="162">
        <v>40655</v>
      </c>
      <c r="D29" s="155" t="s">
        <v>99</v>
      </c>
      <c r="E29" s="165">
        <v>35</v>
      </c>
      <c r="F29" s="165">
        <v>19</v>
      </c>
      <c r="G29" s="165">
        <v>4</v>
      </c>
      <c r="H29" s="166">
        <v>2209</v>
      </c>
      <c r="I29" s="169">
        <v>277</v>
      </c>
      <c r="J29" s="166">
        <v>4433</v>
      </c>
      <c r="K29" s="169">
        <v>550</v>
      </c>
      <c r="L29" s="166">
        <v>4732</v>
      </c>
      <c r="M29" s="169">
        <v>550</v>
      </c>
      <c r="N29" s="194">
        <f>SUM(H29+J29+L29)</f>
        <v>11374</v>
      </c>
      <c r="O29" s="195">
        <f>SUM(I29+K29+M29)</f>
        <v>1377</v>
      </c>
      <c r="P29" s="169">
        <f>O29/F29</f>
        <v>72.47368421052632</v>
      </c>
      <c r="Q29" s="225">
        <f>N29/O29</f>
        <v>8.25998547567175</v>
      </c>
      <c r="R29" s="166">
        <v>18979.5</v>
      </c>
      <c r="S29" s="223">
        <f t="shared" si="0"/>
        <v>-0.40072183144972207</v>
      </c>
      <c r="T29" s="166">
        <v>253173.5</v>
      </c>
      <c r="U29" s="169">
        <v>22532</v>
      </c>
      <c r="V29" s="233">
        <f>IF(T29&lt;&gt;0,T29/U29,"")</f>
        <v>11.236175217468489</v>
      </c>
      <c r="W29" s="185"/>
    </row>
    <row r="30" spans="1:23" s="152" customFormat="1" ht="13.5" customHeight="1">
      <c r="A30" s="184">
        <v>26</v>
      </c>
      <c r="B30" s="210" t="s">
        <v>73</v>
      </c>
      <c r="C30" s="127">
        <v>40641</v>
      </c>
      <c r="D30" s="154" t="s">
        <v>101</v>
      </c>
      <c r="E30" s="164">
        <v>20</v>
      </c>
      <c r="F30" s="164">
        <v>20</v>
      </c>
      <c r="G30" s="164">
        <v>6</v>
      </c>
      <c r="H30" s="130">
        <v>2073</v>
      </c>
      <c r="I30" s="131">
        <v>319</v>
      </c>
      <c r="J30" s="130">
        <v>4548</v>
      </c>
      <c r="K30" s="131">
        <v>580</v>
      </c>
      <c r="L30" s="130">
        <v>4699</v>
      </c>
      <c r="M30" s="131">
        <v>679</v>
      </c>
      <c r="N30" s="190">
        <f>SUM(H30+J30+L30)</f>
        <v>11320</v>
      </c>
      <c r="O30" s="191">
        <f>SUM(I30+K30+M30)</f>
        <v>1578</v>
      </c>
      <c r="P30" s="131">
        <v>79</v>
      </c>
      <c r="Q30" s="222">
        <v>7</v>
      </c>
      <c r="R30" s="130"/>
      <c r="S30" s="223">
        <f t="shared" si="0"/>
      </c>
      <c r="T30" s="130">
        <v>213769</v>
      </c>
      <c r="U30" s="131">
        <v>27694</v>
      </c>
      <c r="V30" s="231">
        <f>T30/U30</f>
        <v>7.718964396620207</v>
      </c>
      <c r="W30" s="185"/>
    </row>
    <row r="31" spans="1:23" s="152" customFormat="1" ht="13.5" customHeight="1">
      <c r="A31" s="184">
        <v>27</v>
      </c>
      <c r="B31" s="283" t="s">
        <v>102</v>
      </c>
      <c r="C31" s="259">
        <v>40676</v>
      </c>
      <c r="D31" s="260" t="s">
        <v>58</v>
      </c>
      <c r="E31" s="261">
        <v>10</v>
      </c>
      <c r="F31" s="261">
        <v>10</v>
      </c>
      <c r="G31" s="261">
        <v>1</v>
      </c>
      <c r="H31" s="269">
        <v>2459</v>
      </c>
      <c r="I31" s="270">
        <v>200</v>
      </c>
      <c r="J31" s="269">
        <v>3372</v>
      </c>
      <c r="K31" s="270">
        <v>272</v>
      </c>
      <c r="L31" s="269">
        <v>4349.5</v>
      </c>
      <c r="M31" s="270">
        <v>368</v>
      </c>
      <c r="N31" s="271">
        <f>H31+J31+L31</f>
        <v>10180.5</v>
      </c>
      <c r="O31" s="272">
        <f>I31+K31+M31</f>
        <v>840</v>
      </c>
      <c r="P31" s="270">
        <f>O31/F31</f>
        <v>84</v>
      </c>
      <c r="Q31" s="273">
        <f>+N31/O31</f>
        <v>12.119642857142857</v>
      </c>
      <c r="R31" s="274"/>
      <c r="S31" s="267">
        <f t="shared" si="0"/>
      </c>
      <c r="T31" s="262">
        <v>10180.5</v>
      </c>
      <c r="U31" s="275">
        <v>840</v>
      </c>
      <c r="V31" s="268">
        <f>T31/U31</f>
        <v>12.119642857142857</v>
      </c>
      <c r="W31" s="185"/>
    </row>
    <row r="32" spans="1:23" s="152" customFormat="1" ht="13.5" customHeight="1">
      <c r="A32" s="184">
        <v>28</v>
      </c>
      <c r="B32" s="207" t="s">
        <v>66</v>
      </c>
      <c r="C32" s="138">
        <v>40648</v>
      </c>
      <c r="D32" s="147" t="s">
        <v>11</v>
      </c>
      <c r="E32" s="163">
        <v>10</v>
      </c>
      <c r="F32" s="163">
        <v>10</v>
      </c>
      <c r="G32" s="163">
        <v>5</v>
      </c>
      <c r="H32" s="140">
        <v>2081</v>
      </c>
      <c r="I32" s="141">
        <v>247</v>
      </c>
      <c r="J32" s="140">
        <v>4133</v>
      </c>
      <c r="K32" s="141">
        <v>452</v>
      </c>
      <c r="L32" s="140">
        <v>3807</v>
      </c>
      <c r="M32" s="141">
        <v>408</v>
      </c>
      <c r="N32" s="142">
        <f>+H32+J32+L32</f>
        <v>10021</v>
      </c>
      <c r="O32" s="143">
        <f>+I32+K32+M32</f>
        <v>1107</v>
      </c>
      <c r="P32" s="144">
        <f>IF(N32&lt;&gt;0,O32/F32,"")</f>
        <v>110.7</v>
      </c>
      <c r="Q32" s="145">
        <f>IF(N32&lt;&gt;0,N32/O32,"")</f>
        <v>9.052393857271905</v>
      </c>
      <c r="R32" s="140">
        <v>7064</v>
      </c>
      <c r="S32" s="223">
        <f t="shared" si="0"/>
        <v>0.4186013590033975</v>
      </c>
      <c r="T32" s="140">
        <v>122521</v>
      </c>
      <c r="U32" s="141">
        <v>9882</v>
      </c>
      <c r="V32" s="232">
        <f>+T32/U32</f>
        <v>12.398401133373811</v>
      </c>
      <c r="W32" s="185"/>
    </row>
    <row r="33" spans="1:23" s="152" customFormat="1" ht="13.5" customHeight="1">
      <c r="A33" s="184">
        <v>29</v>
      </c>
      <c r="B33" s="209" t="s">
        <v>72</v>
      </c>
      <c r="C33" s="127">
        <v>40655</v>
      </c>
      <c r="D33" s="128" t="s">
        <v>54</v>
      </c>
      <c r="E33" s="129">
        <v>25</v>
      </c>
      <c r="F33" s="129">
        <v>24</v>
      </c>
      <c r="G33" s="129">
        <v>4</v>
      </c>
      <c r="H33" s="130">
        <v>1369</v>
      </c>
      <c r="I33" s="131">
        <v>203</v>
      </c>
      <c r="J33" s="130">
        <v>3746</v>
      </c>
      <c r="K33" s="131">
        <v>536</v>
      </c>
      <c r="L33" s="130">
        <v>3766</v>
      </c>
      <c r="M33" s="131">
        <v>540</v>
      </c>
      <c r="N33" s="190">
        <f>SUM(H33+J33+L33)</f>
        <v>8881</v>
      </c>
      <c r="O33" s="191">
        <f>SUM(I33+K33+M33)</f>
        <v>1279</v>
      </c>
      <c r="P33" s="144">
        <f>IF(N33&lt;&gt;0,O33/F33,"")</f>
        <v>53.291666666666664</v>
      </c>
      <c r="Q33" s="145">
        <f>IF(N33&lt;&gt;0,N33/O33,"")</f>
        <v>6.943706020328381</v>
      </c>
      <c r="R33" s="130">
        <v>10771.5</v>
      </c>
      <c r="S33" s="223">
        <f t="shared" si="0"/>
        <v>-0.1755094462238314</v>
      </c>
      <c r="T33" s="130">
        <v>158805</v>
      </c>
      <c r="U33" s="131">
        <v>16193</v>
      </c>
      <c r="V33" s="231">
        <f>T33/U33</f>
        <v>9.807015377014759</v>
      </c>
      <c r="W33" s="185"/>
    </row>
    <row r="34" spans="1:23" s="152" customFormat="1" ht="13.5" customHeight="1">
      <c r="A34" s="184">
        <v>30</v>
      </c>
      <c r="B34" s="205" t="s">
        <v>78</v>
      </c>
      <c r="C34" s="138">
        <v>40613</v>
      </c>
      <c r="D34" s="137" t="s">
        <v>18</v>
      </c>
      <c r="E34" s="139">
        <v>280</v>
      </c>
      <c r="F34" s="139">
        <v>19</v>
      </c>
      <c r="G34" s="139">
        <v>10</v>
      </c>
      <c r="H34" s="140">
        <v>1294</v>
      </c>
      <c r="I34" s="141">
        <v>183</v>
      </c>
      <c r="J34" s="140">
        <v>2940</v>
      </c>
      <c r="K34" s="141">
        <v>395</v>
      </c>
      <c r="L34" s="140">
        <v>3286</v>
      </c>
      <c r="M34" s="141">
        <v>435</v>
      </c>
      <c r="N34" s="142">
        <f>+H34+J34+L34</f>
        <v>7520</v>
      </c>
      <c r="O34" s="143">
        <f>+I34+K34+M34</f>
        <v>1013</v>
      </c>
      <c r="P34" s="144">
        <f>IF(N34&lt;&gt;0,O34/F34,"")</f>
        <v>53.31578947368421</v>
      </c>
      <c r="Q34" s="145">
        <f>IF(N34&lt;&gt;0,N34/O34,"")</f>
        <v>7.423494570582428</v>
      </c>
      <c r="R34" s="140">
        <v>10773</v>
      </c>
      <c r="S34" s="223">
        <f t="shared" si="0"/>
        <v>-0.3019586002042142</v>
      </c>
      <c r="T34" s="140">
        <v>6544132</v>
      </c>
      <c r="U34" s="141">
        <v>733514</v>
      </c>
      <c r="V34" s="146">
        <f>T34/U34</f>
        <v>8.921618401284775</v>
      </c>
      <c r="W34" s="185"/>
    </row>
    <row r="35" spans="1:23" s="152" customFormat="1" ht="13.5" customHeight="1">
      <c r="A35" s="184">
        <v>31</v>
      </c>
      <c r="B35" s="206" t="s">
        <v>69</v>
      </c>
      <c r="C35" s="127">
        <v>40655</v>
      </c>
      <c r="D35" s="128" t="s">
        <v>58</v>
      </c>
      <c r="E35" s="129">
        <v>156</v>
      </c>
      <c r="F35" s="129">
        <v>39</v>
      </c>
      <c r="G35" s="129">
        <v>4</v>
      </c>
      <c r="H35" s="132">
        <v>1258</v>
      </c>
      <c r="I35" s="133">
        <v>198</v>
      </c>
      <c r="J35" s="132">
        <v>3287.5</v>
      </c>
      <c r="K35" s="133">
        <v>456</v>
      </c>
      <c r="L35" s="132">
        <v>2838.5</v>
      </c>
      <c r="M35" s="133">
        <v>394</v>
      </c>
      <c r="N35" s="192">
        <f>H35+J35+L35</f>
        <v>7384</v>
      </c>
      <c r="O35" s="193">
        <f>I35+K35+M35</f>
        <v>1048</v>
      </c>
      <c r="P35" s="133">
        <f>O35/F35</f>
        <v>26.871794871794872</v>
      </c>
      <c r="Q35" s="224">
        <f>+N35/O35</f>
        <v>7.0458015267175576</v>
      </c>
      <c r="R35" s="134">
        <v>24408</v>
      </c>
      <c r="S35" s="223">
        <f t="shared" si="0"/>
        <v>-0.6974762372992461</v>
      </c>
      <c r="T35" s="166">
        <v>812683.5</v>
      </c>
      <c r="U35" s="136">
        <v>97806</v>
      </c>
      <c r="V35" s="231">
        <f>T35/U35</f>
        <v>8.309137476228452</v>
      </c>
      <c r="W35" s="185"/>
    </row>
    <row r="36" spans="1:23" s="152" customFormat="1" ht="13.5" customHeight="1">
      <c r="A36" s="184">
        <v>32</v>
      </c>
      <c r="B36" s="209" t="s">
        <v>92</v>
      </c>
      <c r="C36" s="162">
        <v>40669</v>
      </c>
      <c r="D36" s="155" t="s">
        <v>99</v>
      </c>
      <c r="E36" s="165">
        <v>10</v>
      </c>
      <c r="F36" s="165">
        <v>10</v>
      </c>
      <c r="G36" s="165">
        <v>2</v>
      </c>
      <c r="H36" s="166">
        <v>2066.5</v>
      </c>
      <c r="I36" s="169">
        <v>141</v>
      </c>
      <c r="J36" s="166">
        <v>2552</v>
      </c>
      <c r="K36" s="169">
        <v>175</v>
      </c>
      <c r="L36" s="166">
        <v>1827.5</v>
      </c>
      <c r="M36" s="169">
        <v>129</v>
      </c>
      <c r="N36" s="194">
        <f>SUM(H36+J36+L36)</f>
        <v>6446</v>
      </c>
      <c r="O36" s="195">
        <f>SUM(I36+K36+M36)</f>
        <v>445</v>
      </c>
      <c r="P36" s="169">
        <f>O36/F36</f>
        <v>44.5</v>
      </c>
      <c r="Q36" s="225">
        <f>N36/O36</f>
        <v>14.485393258426967</v>
      </c>
      <c r="R36" s="166">
        <v>18477.5</v>
      </c>
      <c r="S36" s="223">
        <f t="shared" si="0"/>
        <v>-0.6511432823704505</v>
      </c>
      <c r="T36" s="166">
        <v>36020.25</v>
      </c>
      <c r="U36" s="169">
        <v>2545</v>
      </c>
      <c r="V36" s="232">
        <f>+T36/U36</f>
        <v>14.153339882121807</v>
      </c>
      <c r="W36" s="185"/>
    </row>
    <row r="37" spans="1:23" s="152" customFormat="1" ht="13.5" customHeight="1">
      <c r="A37" s="184">
        <v>33</v>
      </c>
      <c r="B37" s="208" t="s">
        <v>40</v>
      </c>
      <c r="C37" s="127">
        <v>40578</v>
      </c>
      <c r="D37" s="128" t="s">
        <v>41</v>
      </c>
      <c r="E37" s="129">
        <v>224</v>
      </c>
      <c r="F37" s="129">
        <v>14</v>
      </c>
      <c r="G37" s="129">
        <v>15</v>
      </c>
      <c r="H37" s="130">
        <v>1288</v>
      </c>
      <c r="I37" s="131">
        <v>265</v>
      </c>
      <c r="J37" s="130">
        <v>2424</v>
      </c>
      <c r="K37" s="131">
        <v>453</v>
      </c>
      <c r="L37" s="130">
        <v>2236</v>
      </c>
      <c r="M37" s="131">
        <v>424</v>
      </c>
      <c r="N37" s="190">
        <f>+L37+J37+H37</f>
        <v>5948</v>
      </c>
      <c r="O37" s="191">
        <f>+M37+K37+I37</f>
        <v>1142</v>
      </c>
      <c r="P37" s="131">
        <f>+O37/F37</f>
        <v>81.57142857142857</v>
      </c>
      <c r="Q37" s="222">
        <f>+N37/O37</f>
        <v>5.2084063047285465</v>
      </c>
      <c r="R37" s="130">
        <v>11406</v>
      </c>
      <c r="S37" s="223">
        <f aca="true" t="shared" si="3" ref="S37:S68">IF(R37&lt;&gt;0,-(R37-N37)/R37,"")</f>
        <v>-0.47852007715237593</v>
      </c>
      <c r="T37" s="130">
        <v>21817135</v>
      </c>
      <c r="U37" s="131">
        <v>2392762</v>
      </c>
      <c r="V37" s="230">
        <f>+T37/U37</f>
        <v>9.117971198138386</v>
      </c>
      <c r="W37" s="185"/>
    </row>
    <row r="38" spans="1:23" s="152" customFormat="1" ht="13.5" customHeight="1">
      <c r="A38" s="184">
        <v>34</v>
      </c>
      <c r="B38" s="205" t="s">
        <v>47</v>
      </c>
      <c r="C38" s="138">
        <v>40627</v>
      </c>
      <c r="D38" s="137" t="s">
        <v>18</v>
      </c>
      <c r="E38" s="139">
        <v>73</v>
      </c>
      <c r="F38" s="139">
        <v>11</v>
      </c>
      <c r="G38" s="139">
        <v>8</v>
      </c>
      <c r="H38" s="140">
        <v>1615</v>
      </c>
      <c r="I38" s="141">
        <v>180</v>
      </c>
      <c r="J38" s="140">
        <v>2314</v>
      </c>
      <c r="K38" s="141">
        <v>266</v>
      </c>
      <c r="L38" s="140">
        <v>1791</v>
      </c>
      <c r="M38" s="141">
        <v>199</v>
      </c>
      <c r="N38" s="142">
        <f>+H38+J38+L38</f>
        <v>5720</v>
      </c>
      <c r="O38" s="143">
        <f>+I38+K38+M38</f>
        <v>645</v>
      </c>
      <c r="P38" s="144">
        <f>IF(N38&lt;&gt;0,O38/F38,"")</f>
        <v>58.63636363636363</v>
      </c>
      <c r="Q38" s="145">
        <f>IF(N38&lt;&gt;0,N38/O38,"")</f>
        <v>8.868217054263566</v>
      </c>
      <c r="R38" s="140">
        <v>12662</v>
      </c>
      <c r="S38" s="223">
        <f t="shared" si="3"/>
        <v>-0.5482546201232033</v>
      </c>
      <c r="T38" s="140">
        <v>1672974</v>
      </c>
      <c r="U38" s="141">
        <v>152783</v>
      </c>
      <c r="V38" s="146">
        <f aca="true" t="shared" si="4" ref="V38:V43">T38/U38</f>
        <v>10.950000981784623</v>
      </c>
      <c r="W38" s="185"/>
    </row>
    <row r="39" spans="1:23" s="152" customFormat="1" ht="13.5" customHeight="1">
      <c r="A39" s="184">
        <v>35</v>
      </c>
      <c r="B39" s="206" t="s">
        <v>60</v>
      </c>
      <c r="C39" s="127">
        <v>40641</v>
      </c>
      <c r="D39" s="128" t="s">
        <v>58</v>
      </c>
      <c r="E39" s="129">
        <v>22</v>
      </c>
      <c r="F39" s="129">
        <v>9</v>
      </c>
      <c r="G39" s="129">
        <v>6</v>
      </c>
      <c r="H39" s="132">
        <v>1576</v>
      </c>
      <c r="I39" s="133">
        <v>191</v>
      </c>
      <c r="J39" s="132">
        <v>1831.5</v>
      </c>
      <c r="K39" s="133">
        <v>268</v>
      </c>
      <c r="L39" s="132">
        <v>1498</v>
      </c>
      <c r="M39" s="133">
        <v>173</v>
      </c>
      <c r="N39" s="192">
        <f>H39+J39+L39</f>
        <v>4905.5</v>
      </c>
      <c r="O39" s="193">
        <f>I39+K39+M39</f>
        <v>632</v>
      </c>
      <c r="P39" s="133">
        <f>O39/F39</f>
        <v>70.22222222222223</v>
      </c>
      <c r="Q39" s="224">
        <f>+N39/O39</f>
        <v>7.761867088607595</v>
      </c>
      <c r="R39" s="134">
        <v>9067.5</v>
      </c>
      <c r="S39" s="223">
        <f t="shared" si="3"/>
        <v>-0.45900192996967193</v>
      </c>
      <c r="T39" s="166">
        <v>233504.25</v>
      </c>
      <c r="U39" s="136">
        <v>20322</v>
      </c>
      <c r="V39" s="231">
        <f t="shared" si="4"/>
        <v>11.490219958665486</v>
      </c>
      <c r="W39" s="185"/>
    </row>
    <row r="40" spans="1:23" s="152" customFormat="1" ht="13.5" customHeight="1">
      <c r="A40" s="184">
        <v>36</v>
      </c>
      <c r="B40" s="206" t="s">
        <v>33</v>
      </c>
      <c r="C40" s="127">
        <v>40613</v>
      </c>
      <c r="D40" s="128" t="s">
        <v>58</v>
      </c>
      <c r="E40" s="129">
        <v>25</v>
      </c>
      <c r="F40" s="129">
        <v>12</v>
      </c>
      <c r="G40" s="129">
        <v>10</v>
      </c>
      <c r="H40" s="132">
        <v>1112</v>
      </c>
      <c r="I40" s="133">
        <v>221</v>
      </c>
      <c r="J40" s="132">
        <v>1649</v>
      </c>
      <c r="K40" s="133">
        <v>329</v>
      </c>
      <c r="L40" s="132">
        <v>1682</v>
      </c>
      <c r="M40" s="133">
        <v>353</v>
      </c>
      <c r="N40" s="192">
        <f>H40+J40+L40</f>
        <v>4443</v>
      </c>
      <c r="O40" s="193">
        <f>I40+K40+M40</f>
        <v>903</v>
      </c>
      <c r="P40" s="133">
        <f>O40/F40</f>
        <v>75.25</v>
      </c>
      <c r="Q40" s="224">
        <f>+N40/O40</f>
        <v>4.920265780730897</v>
      </c>
      <c r="R40" s="134">
        <v>9590.5</v>
      </c>
      <c r="S40" s="223">
        <f t="shared" si="3"/>
        <v>-0.5367290547938064</v>
      </c>
      <c r="T40" s="166">
        <v>280200</v>
      </c>
      <c r="U40" s="136">
        <v>39923</v>
      </c>
      <c r="V40" s="231">
        <f t="shared" si="4"/>
        <v>7.018510632968464</v>
      </c>
      <c r="W40" s="185"/>
    </row>
    <row r="41" spans="1:23" s="152" customFormat="1" ht="13.5" customHeight="1">
      <c r="A41" s="184">
        <v>37</v>
      </c>
      <c r="B41" s="205" t="s">
        <v>64</v>
      </c>
      <c r="C41" s="138">
        <v>40648</v>
      </c>
      <c r="D41" s="137" t="s">
        <v>18</v>
      </c>
      <c r="E41" s="139">
        <v>76</v>
      </c>
      <c r="F41" s="139">
        <v>19</v>
      </c>
      <c r="G41" s="139">
        <v>5</v>
      </c>
      <c r="H41" s="140">
        <v>1170</v>
      </c>
      <c r="I41" s="141">
        <v>178</v>
      </c>
      <c r="J41" s="140">
        <v>1735</v>
      </c>
      <c r="K41" s="141">
        <v>253</v>
      </c>
      <c r="L41" s="140">
        <v>1518</v>
      </c>
      <c r="M41" s="141">
        <v>222</v>
      </c>
      <c r="N41" s="142">
        <f>+H41+J41+L41</f>
        <v>4423</v>
      </c>
      <c r="O41" s="143">
        <f>+I41+K41+M41</f>
        <v>653</v>
      </c>
      <c r="P41" s="144">
        <f>IF(N41&lt;&gt;0,O41/F41,"")</f>
        <v>34.36842105263158</v>
      </c>
      <c r="Q41" s="145">
        <f>IF(N41&lt;&gt;0,N41/O41,"")</f>
        <v>6.773353751914242</v>
      </c>
      <c r="R41" s="140">
        <v>14265</v>
      </c>
      <c r="S41" s="223">
        <f t="shared" si="3"/>
        <v>-0.6899404135997196</v>
      </c>
      <c r="T41" s="140">
        <v>542691</v>
      </c>
      <c r="U41" s="141">
        <v>55900</v>
      </c>
      <c r="V41" s="146">
        <f t="shared" si="4"/>
        <v>9.70824686940966</v>
      </c>
      <c r="W41" s="185"/>
    </row>
    <row r="42" spans="1:23" s="152" customFormat="1" ht="13.5" customHeight="1">
      <c r="A42" s="184">
        <v>38</v>
      </c>
      <c r="B42" s="205" t="s">
        <v>32</v>
      </c>
      <c r="C42" s="138">
        <v>40613</v>
      </c>
      <c r="D42" s="153" t="s">
        <v>31</v>
      </c>
      <c r="E42" s="139">
        <v>105</v>
      </c>
      <c r="F42" s="139">
        <v>5</v>
      </c>
      <c r="G42" s="139">
        <v>10</v>
      </c>
      <c r="H42" s="140">
        <v>733</v>
      </c>
      <c r="I42" s="141">
        <v>138</v>
      </c>
      <c r="J42" s="140">
        <v>1072</v>
      </c>
      <c r="K42" s="141">
        <v>198</v>
      </c>
      <c r="L42" s="140">
        <v>2187</v>
      </c>
      <c r="M42" s="141">
        <v>219</v>
      </c>
      <c r="N42" s="142">
        <f>SUM(H42+J42+L42)</f>
        <v>3992</v>
      </c>
      <c r="O42" s="143">
        <f>SUM(I42+K42+M42)</f>
        <v>555</v>
      </c>
      <c r="P42" s="144">
        <f>IF(N42&lt;&gt;0,O42/F42,"")</f>
        <v>111</v>
      </c>
      <c r="Q42" s="145">
        <f>+N42/O42</f>
        <v>7.192792792792793</v>
      </c>
      <c r="R42" s="168">
        <v>374</v>
      </c>
      <c r="S42" s="223">
        <f t="shared" si="3"/>
        <v>9.67379679144385</v>
      </c>
      <c r="T42" s="140">
        <v>894528.5</v>
      </c>
      <c r="U42" s="141">
        <v>101470</v>
      </c>
      <c r="V42" s="146">
        <f t="shared" si="4"/>
        <v>8.815694293879965</v>
      </c>
      <c r="W42" s="185"/>
    </row>
    <row r="43" spans="1:23" s="152" customFormat="1" ht="13.5" customHeight="1">
      <c r="A43" s="184">
        <v>39</v>
      </c>
      <c r="B43" s="205" t="s">
        <v>28</v>
      </c>
      <c r="C43" s="138">
        <v>40599</v>
      </c>
      <c r="D43" s="137" t="s">
        <v>18</v>
      </c>
      <c r="E43" s="139">
        <v>246</v>
      </c>
      <c r="F43" s="139">
        <v>5</v>
      </c>
      <c r="G43" s="139">
        <v>12</v>
      </c>
      <c r="H43" s="140">
        <v>213</v>
      </c>
      <c r="I43" s="141">
        <v>33</v>
      </c>
      <c r="J43" s="140">
        <v>632</v>
      </c>
      <c r="K43" s="141">
        <v>99</v>
      </c>
      <c r="L43" s="140">
        <v>2871</v>
      </c>
      <c r="M43" s="141">
        <v>672</v>
      </c>
      <c r="N43" s="142">
        <f>+H43+J43+L43</f>
        <v>3716</v>
      </c>
      <c r="O43" s="143">
        <f>+I43+K43+M43</f>
        <v>804</v>
      </c>
      <c r="P43" s="144">
        <f>IF(N43&lt;&gt;0,O43/F43,"")</f>
        <v>160.8</v>
      </c>
      <c r="Q43" s="145">
        <f>IF(N43&lt;&gt;0,N43/O43,"")</f>
        <v>4.621890547263682</v>
      </c>
      <c r="R43" s="140">
        <v>2048</v>
      </c>
      <c r="S43" s="223">
        <f t="shared" si="3"/>
        <v>0.814453125</v>
      </c>
      <c r="T43" s="140">
        <v>7517868</v>
      </c>
      <c r="U43" s="141">
        <v>840639</v>
      </c>
      <c r="V43" s="146">
        <f t="shared" si="4"/>
        <v>8.943039759040444</v>
      </c>
      <c r="W43" s="185"/>
    </row>
    <row r="44" spans="1:23" s="152" customFormat="1" ht="13.5" customHeight="1">
      <c r="A44" s="184">
        <v>40</v>
      </c>
      <c r="B44" s="205" t="s">
        <v>93</v>
      </c>
      <c r="C44" s="138">
        <v>40669</v>
      </c>
      <c r="D44" s="137" t="s">
        <v>39</v>
      </c>
      <c r="E44" s="139">
        <v>9</v>
      </c>
      <c r="F44" s="139">
        <v>9</v>
      </c>
      <c r="G44" s="139">
        <v>2</v>
      </c>
      <c r="H44" s="140">
        <v>846</v>
      </c>
      <c r="I44" s="141">
        <v>124</v>
      </c>
      <c r="J44" s="140">
        <v>1303</v>
      </c>
      <c r="K44" s="141">
        <v>188</v>
      </c>
      <c r="L44" s="140">
        <v>1449</v>
      </c>
      <c r="M44" s="141">
        <v>191</v>
      </c>
      <c r="N44" s="142">
        <v>3598</v>
      </c>
      <c r="O44" s="143">
        <v>503</v>
      </c>
      <c r="P44" s="144">
        <f>IF(N44&lt;&gt;0,O44/F44,"")</f>
        <v>55.888888888888886</v>
      </c>
      <c r="Q44" s="145">
        <f>IF(N44&lt;&gt;0,N44/O44,"")</f>
        <v>7.153081510934394</v>
      </c>
      <c r="R44" s="140">
        <v>5871.5</v>
      </c>
      <c r="S44" s="223">
        <f t="shared" si="3"/>
        <v>-0.38720940134548243</v>
      </c>
      <c r="T44" s="168">
        <v>14209.5</v>
      </c>
      <c r="U44" s="169">
        <v>1908</v>
      </c>
      <c r="V44" s="233">
        <f>IF(T44&lt;&gt;0,T44/U44,"")</f>
        <v>7.447327044025157</v>
      </c>
      <c r="W44" s="185"/>
    </row>
    <row r="45" spans="1:23" s="152" customFormat="1" ht="13.5" customHeight="1">
      <c r="A45" s="184">
        <v>41</v>
      </c>
      <c r="B45" s="209" t="s">
        <v>103</v>
      </c>
      <c r="C45" s="127">
        <v>40571</v>
      </c>
      <c r="D45" s="128" t="s">
        <v>54</v>
      </c>
      <c r="E45" s="129">
        <v>364</v>
      </c>
      <c r="F45" s="129">
        <v>1</v>
      </c>
      <c r="G45" s="129">
        <v>14</v>
      </c>
      <c r="H45" s="130">
        <v>900</v>
      </c>
      <c r="I45" s="131">
        <v>150</v>
      </c>
      <c r="J45" s="130">
        <v>1200</v>
      </c>
      <c r="K45" s="131">
        <v>200</v>
      </c>
      <c r="L45" s="130">
        <v>1497</v>
      </c>
      <c r="M45" s="131">
        <v>250</v>
      </c>
      <c r="N45" s="190">
        <f>SUM(H45+J45+L45)</f>
        <v>3597</v>
      </c>
      <c r="O45" s="191">
        <f>SUM(I45+K45+M45)</f>
        <v>600</v>
      </c>
      <c r="P45" s="131">
        <f>+O45/F45</f>
        <v>600</v>
      </c>
      <c r="Q45" s="222">
        <f>+N45/O45</f>
        <v>5.995</v>
      </c>
      <c r="R45" s="130">
        <v>7252</v>
      </c>
      <c r="S45" s="223">
        <f t="shared" si="3"/>
        <v>-0.5039988968560397</v>
      </c>
      <c r="T45" s="130">
        <v>17268475.5</v>
      </c>
      <c r="U45" s="131">
        <v>2023783</v>
      </c>
      <c r="V45" s="231">
        <f>T45/U45</f>
        <v>8.532770311836792</v>
      </c>
      <c r="W45" s="185"/>
    </row>
    <row r="46" spans="1:23" s="152" customFormat="1" ht="13.5" customHeight="1">
      <c r="A46" s="184">
        <v>42</v>
      </c>
      <c r="B46" s="207" t="s">
        <v>68</v>
      </c>
      <c r="C46" s="138">
        <v>40480</v>
      </c>
      <c r="D46" s="147" t="s">
        <v>11</v>
      </c>
      <c r="E46" s="163">
        <v>21</v>
      </c>
      <c r="F46" s="163">
        <v>9</v>
      </c>
      <c r="G46" s="163">
        <v>21</v>
      </c>
      <c r="H46" s="140">
        <v>721</v>
      </c>
      <c r="I46" s="141">
        <v>106</v>
      </c>
      <c r="J46" s="140">
        <v>1213</v>
      </c>
      <c r="K46" s="141">
        <v>175</v>
      </c>
      <c r="L46" s="140">
        <v>1625</v>
      </c>
      <c r="M46" s="141">
        <v>232</v>
      </c>
      <c r="N46" s="142">
        <f>+H46+J46+L46</f>
        <v>3559</v>
      </c>
      <c r="O46" s="143">
        <f>+I46+K46+M46</f>
        <v>513</v>
      </c>
      <c r="P46" s="131">
        <f>+O46/F46</f>
        <v>57</v>
      </c>
      <c r="Q46" s="222">
        <f>+N46/O46</f>
        <v>6.9376218323586745</v>
      </c>
      <c r="R46" s="140">
        <v>564</v>
      </c>
      <c r="S46" s="223">
        <f t="shared" si="3"/>
        <v>5.310283687943262</v>
      </c>
      <c r="T46" s="140">
        <v>311586</v>
      </c>
      <c r="U46" s="141">
        <v>29016</v>
      </c>
      <c r="V46" s="232">
        <f>+T46/U46</f>
        <v>10.73842018196857</v>
      </c>
      <c r="W46" s="185"/>
    </row>
    <row r="47" spans="1:23" s="152" customFormat="1" ht="13.5" customHeight="1">
      <c r="A47" s="184">
        <v>43</v>
      </c>
      <c r="B47" s="206" t="s">
        <v>86</v>
      </c>
      <c r="C47" s="127">
        <v>40662</v>
      </c>
      <c r="D47" s="128" t="s">
        <v>58</v>
      </c>
      <c r="E47" s="129">
        <v>10</v>
      </c>
      <c r="F47" s="129">
        <v>10</v>
      </c>
      <c r="G47" s="129">
        <v>3</v>
      </c>
      <c r="H47" s="132">
        <v>801.5</v>
      </c>
      <c r="I47" s="133">
        <v>94</v>
      </c>
      <c r="J47" s="132">
        <v>1279</v>
      </c>
      <c r="K47" s="133">
        <v>143</v>
      </c>
      <c r="L47" s="132">
        <v>1146.5</v>
      </c>
      <c r="M47" s="133">
        <v>129</v>
      </c>
      <c r="N47" s="192">
        <f aca="true" t="shared" si="5" ref="N47:O50">H47+J47+L47</f>
        <v>3227</v>
      </c>
      <c r="O47" s="193">
        <f t="shared" si="5"/>
        <v>366</v>
      </c>
      <c r="P47" s="133">
        <f>O47/F47</f>
        <v>36.6</v>
      </c>
      <c r="Q47" s="224">
        <f>+N47/O47</f>
        <v>8.816939890710383</v>
      </c>
      <c r="R47" s="134">
        <v>2412</v>
      </c>
      <c r="S47" s="223">
        <f t="shared" si="3"/>
        <v>0.337893864013267</v>
      </c>
      <c r="T47" s="166">
        <v>20393</v>
      </c>
      <c r="U47" s="136">
        <v>2141</v>
      </c>
      <c r="V47" s="231">
        <f>T47/U47</f>
        <v>9.524988323213451</v>
      </c>
      <c r="W47" s="185"/>
    </row>
    <row r="48" spans="1:23" s="152" customFormat="1" ht="13.5" customHeight="1">
      <c r="A48" s="184">
        <v>44</v>
      </c>
      <c r="B48" s="209" t="s">
        <v>27</v>
      </c>
      <c r="C48" s="127">
        <v>40592</v>
      </c>
      <c r="D48" s="128" t="s">
        <v>58</v>
      </c>
      <c r="E48" s="129">
        <v>26</v>
      </c>
      <c r="F48" s="129">
        <v>5</v>
      </c>
      <c r="G48" s="129">
        <v>13</v>
      </c>
      <c r="H48" s="132">
        <v>501</v>
      </c>
      <c r="I48" s="133">
        <v>83</v>
      </c>
      <c r="J48" s="132">
        <v>1390</v>
      </c>
      <c r="K48" s="133">
        <v>202</v>
      </c>
      <c r="L48" s="132">
        <v>1211.5</v>
      </c>
      <c r="M48" s="133">
        <v>179</v>
      </c>
      <c r="N48" s="192">
        <f t="shared" si="5"/>
        <v>3102.5</v>
      </c>
      <c r="O48" s="193">
        <f t="shared" si="5"/>
        <v>464</v>
      </c>
      <c r="P48" s="133">
        <f>O48/F48</f>
        <v>92.8</v>
      </c>
      <c r="Q48" s="224">
        <f>+N48/O48</f>
        <v>6.686422413793103</v>
      </c>
      <c r="R48" s="134">
        <v>2285.5</v>
      </c>
      <c r="S48" s="223">
        <f t="shared" si="3"/>
        <v>0.3574710129074601</v>
      </c>
      <c r="T48" s="166">
        <v>470361.25</v>
      </c>
      <c r="U48" s="136">
        <v>46523</v>
      </c>
      <c r="V48" s="231">
        <f>T48/U48</f>
        <v>10.11029490789502</v>
      </c>
      <c r="W48" s="185"/>
    </row>
    <row r="49" spans="1:23" s="152" customFormat="1" ht="13.5" customHeight="1">
      <c r="A49" s="184">
        <v>45</v>
      </c>
      <c r="B49" s="283" t="s">
        <v>104</v>
      </c>
      <c r="C49" s="259">
        <v>40676</v>
      </c>
      <c r="D49" s="260" t="s">
        <v>58</v>
      </c>
      <c r="E49" s="261">
        <v>3</v>
      </c>
      <c r="F49" s="261">
        <v>3</v>
      </c>
      <c r="G49" s="261">
        <v>1</v>
      </c>
      <c r="H49" s="269">
        <v>1171</v>
      </c>
      <c r="I49" s="270">
        <v>71</v>
      </c>
      <c r="J49" s="269">
        <v>1015</v>
      </c>
      <c r="K49" s="270">
        <v>59</v>
      </c>
      <c r="L49" s="269">
        <v>846</v>
      </c>
      <c r="M49" s="270">
        <v>54</v>
      </c>
      <c r="N49" s="271">
        <f t="shared" si="5"/>
        <v>3032</v>
      </c>
      <c r="O49" s="272">
        <f t="shared" si="5"/>
        <v>184</v>
      </c>
      <c r="P49" s="270">
        <f>O49/F49</f>
        <v>61.333333333333336</v>
      </c>
      <c r="Q49" s="273">
        <f>+N49/O49</f>
        <v>16.47826086956522</v>
      </c>
      <c r="R49" s="274"/>
      <c r="S49" s="267">
        <f t="shared" si="3"/>
      </c>
      <c r="T49" s="262">
        <v>3032</v>
      </c>
      <c r="U49" s="275">
        <v>184</v>
      </c>
      <c r="V49" s="268">
        <f>T49/U49</f>
        <v>16.47826086956522</v>
      </c>
      <c r="W49" s="185"/>
    </row>
    <row r="50" spans="1:23" s="152" customFormat="1" ht="13.5" customHeight="1">
      <c r="A50" s="184">
        <v>46</v>
      </c>
      <c r="B50" s="209" t="s">
        <v>80</v>
      </c>
      <c r="C50" s="127">
        <v>40634</v>
      </c>
      <c r="D50" s="128" t="s">
        <v>75</v>
      </c>
      <c r="E50" s="129">
        <v>149</v>
      </c>
      <c r="F50" s="129">
        <v>7</v>
      </c>
      <c r="G50" s="129">
        <v>7</v>
      </c>
      <c r="H50" s="130">
        <v>580</v>
      </c>
      <c r="I50" s="131">
        <v>105</v>
      </c>
      <c r="J50" s="130">
        <v>1091</v>
      </c>
      <c r="K50" s="131">
        <v>201</v>
      </c>
      <c r="L50" s="130">
        <v>1178</v>
      </c>
      <c r="M50" s="131">
        <v>221</v>
      </c>
      <c r="N50" s="190">
        <f t="shared" si="5"/>
        <v>2849</v>
      </c>
      <c r="O50" s="191">
        <f t="shared" si="5"/>
        <v>527</v>
      </c>
      <c r="P50" s="144">
        <f>O50/F50</f>
        <v>75.28571428571429</v>
      </c>
      <c r="Q50" s="145">
        <f>N50/O50</f>
        <v>5.40607210626186</v>
      </c>
      <c r="R50" s="130">
        <v>10376.5</v>
      </c>
      <c r="S50" s="223">
        <f t="shared" si="3"/>
        <v>-0.7254372861754927</v>
      </c>
      <c r="T50" s="130">
        <v>667379</v>
      </c>
      <c r="U50" s="131">
        <v>94578</v>
      </c>
      <c r="V50" s="233">
        <f>IF(T50&lt;&gt;0,T50/U50,"")</f>
        <v>7.056387320518514</v>
      </c>
      <c r="W50" s="185"/>
    </row>
    <row r="51" spans="1:23" s="152" customFormat="1" ht="13.5" customHeight="1">
      <c r="A51" s="184">
        <v>47</v>
      </c>
      <c r="B51" s="205" t="s">
        <v>38</v>
      </c>
      <c r="C51" s="138">
        <v>40620</v>
      </c>
      <c r="D51" s="137" t="s">
        <v>39</v>
      </c>
      <c r="E51" s="139">
        <v>218</v>
      </c>
      <c r="F51" s="139">
        <v>18</v>
      </c>
      <c r="G51" s="139">
        <v>9</v>
      </c>
      <c r="H51" s="140">
        <v>556.5</v>
      </c>
      <c r="I51" s="141">
        <v>102</v>
      </c>
      <c r="J51" s="140">
        <v>1039.5</v>
      </c>
      <c r="K51" s="141">
        <v>191</v>
      </c>
      <c r="L51" s="140">
        <v>1019</v>
      </c>
      <c r="M51" s="141">
        <v>183</v>
      </c>
      <c r="N51" s="142">
        <v>2615</v>
      </c>
      <c r="O51" s="143">
        <v>476</v>
      </c>
      <c r="P51" s="226">
        <f>IF(N51&lt;&gt;0,O51/F51,"")</f>
        <v>26.444444444444443</v>
      </c>
      <c r="Q51" s="145">
        <f>IF(N51&lt;&gt;0,N51/O51,"")</f>
        <v>5.493697478991597</v>
      </c>
      <c r="R51" s="140">
        <v>18037</v>
      </c>
      <c r="S51" s="223">
        <f t="shared" si="3"/>
        <v>-0.8550202361811832</v>
      </c>
      <c r="T51" s="167">
        <v>2570738.25</v>
      </c>
      <c r="U51" s="169">
        <v>301782</v>
      </c>
      <c r="V51" s="232">
        <f>+T51/U51</f>
        <v>8.518527446965027</v>
      </c>
      <c r="W51" s="185"/>
    </row>
    <row r="52" spans="1:23" s="152" customFormat="1" ht="13.5" customHeight="1">
      <c r="A52" s="184">
        <v>48</v>
      </c>
      <c r="B52" s="209" t="s">
        <v>76</v>
      </c>
      <c r="C52" s="127">
        <v>40655</v>
      </c>
      <c r="D52" s="128" t="s">
        <v>75</v>
      </c>
      <c r="E52" s="129">
        <v>26</v>
      </c>
      <c r="F52" s="129">
        <v>13</v>
      </c>
      <c r="G52" s="129">
        <v>4</v>
      </c>
      <c r="H52" s="130">
        <v>538</v>
      </c>
      <c r="I52" s="131">
        <v>89</v>
      </c>
      <c r="J52" s="130">
        <v>1026</v>
      </c>
      <c r="K52" s="131">
        <v>166</v>
      </c>
      <c r="L52" s="130">
        <v>883</v>
      </c>
      <c r="M52" s="131">
        <v>148</v>
      </c>
      <c r="N52" s="190">
        <f aca="true" t="shared" si="6" ref="N52:O55">H52+J52+L52</f>
        <v>2447</v>
      </c>
      <c r="O52" s="191">
        <f t="shared" si="6"/>
        <v>403</v>
      </c>
      <c r="P52" s="144">
        <f>O52/F52</f>
        <v>31</v>
      </c>
      <c r="Q52" s="145">
        <f>N52/O52</f>
        <v>6.07196029776675</v>
      </c>
      <c r="R52" s="130">
        <v>4449</v>
      </c>
      <c r="S52" s="223">
        <f t="shared" si="3"/>
        <v>-0.44998876151944256</v>
      </c>
      <c r="T52" s="130">
        <v>51740</v>
      </c>
      <c r="U52" s="131">
        <v>7954</v>
      </c>
      <c r="V52" s="232">
        <f>+T52/U52</f>
        <v>6.50490319336183</v>
      </c>
      <c r="W52" s="185"/>
    </row>
    <row r="53" spans="1:23" s="152" customFormat="1" ht="13.5" customHeight="1">
      <c r="A53" s="184">
        <v>49</v>
      </c>
      <c r="B53" s="206" t="s">
        <v>56</v>
      </c>
      <c r="C53" s="127">
        <v>40634</v>
      </c>
      <c r="D53" s="128" t="s">
        <v>58</v>
      </c>
      <c r="E53" s="129">
        <v>36</v>
      </c>
      <c r="F53" s="129">
        <v>3</v>
      </c>
      <c r="G53" s="129">
        <v>7</v>
      </c>
      <c r="H53" s="132">
        <v>719</v>
      </c>
      <c r="I53" s="133">
        <v>88</v>
      </c>
      <c r="J53" s="132">
        <v>894</v>
      </c>
      <c r="K53" s="133">
        <v>106</v>
      </c>
      <c r="L53" s="132">
        <v>783</v>
      </c>
      <c r="M53" s="133">
        <v>90</v>
      </c>
      <c r="N53" s="192">
        <f t="shared" si="6"/>
        <v>2396</v>
      </c>
      <c r="O53" s="193">
        <f t="shared" si="6"/>
        <v>284</v>
      </c>
      <c r="P53" s="133">
        <f>O53/F53</f>
        <v>94.66666666666667</v>
      </c>
      <c r="Q53" s="224">
        <f aca="true" t="shared" si="7" ref="Q53:Q62">+N53/O53</f>
        <v>8.43661971830986</v>
      </c>
      <c r="R53" s="134">
        <v>5111</v>
      </c>
      <c r="S53" s="223">
        <f t="shared" si="3"/>
        <v>-0.5312072001565251</v>
      </c>
      <c r="T53" s="166">
        <v>419127</v>
      </c>
      <c r="U53" s="136">
        <v>32943</v>
      </c>
      <c r="V53" s="231">
        <f>T53/U53</f>
        <v>12.722793916765323</v>
      </c>
      <c r="W53" s="185"/>
    </row>
    <row r="54" spans="1:23" s="152" customFormat="1" ht="13.5" customHeight="1">
      <c r="A54" s="184">
        <v>50</v>
      </c>
      <c r="B54" s="206" t="s">
        <v>67</v>
      </c>
      <c r="C54" s="127">
        <v>40648</v>
      </c>
      <c r="D54" s="128" t="s">
        <v>58</v>
      </c>
      <c r="E54" s="129">
        <v>28</v>
      </c>
      <c r="F54" s="129">
        <v>10</v>
      </c>
      <c r="G54" s="129">
        <v>5</v>
      </c>
      <c r="H54" s="132">
        <v>622</v>
      </c>
      <c r="I54" s="133">
        <v>90</v>
      </c>
      <c r="J54" s="132">
        <v>773</v>
      </c>
      <c r="K54" s="133">
        <v>109</v>
      </c>
      <c r="L54" s="132">
        <v>862</v>
      </c>
      <c r="M54" s="133">
        <v>115</v>
      </c>
      <c r="N54" s="192">
        <f t="shared" si="6"/>
        <v>2257</v>
      </c>
      <c r="O54" s="193">
        <f t="shared" si="6"/>
        <v>314</v>
      </c>
      <c r="P54" s="133">
        <f>O54/F54</f>
        <v>31.4</v>
      </c>
      <c r="Q54" s="224">
        <f t="shared" si="7"/>
        <v>7.187898089171974</v>
      </c>
      <c r="R54" s="134">
        <v>2552</v>
      </c>
      <c r="S54" s="223">
        <f t="shared" si="3"/>
        <v>-0.11559561128526646</v>
      </c>
      <c r="T54" s="166">
        <v>136747</v>
      </c>
      <c r="U54" s="136">
        <v>14537</v>
      </c>
      <c r="V54" s="231">
        <f>T54/U54</f>
        <v>9.406823966430487</v>
      </c>
      <c r="W54" s="185"/>
    </row>
    <row r="55" spans="1:23" s="152" customFormat="1" ht="13.5" customHeight="1">
      <c r="A55" s="184">
        <v>51</v>
      </c>
      <c r="B55" s="206" t="s">
        <v>37</v>
      </c>
      <c r="C55" s="127">
        <v>40620</v>
      </c>
      <c r="D55" s="128" t="s">
        <v>58</v>
      </c>
      <c r="E55" s="129">
        <v>18</v>
      </c>
      <c r="F55" s="129">
        <v>6</v>
      </c>
      <c r="G55" s="129">
        <v>9</v>
      </c>
      <c r="H55" s="132">
        <v>516</v>
      </c>
      <c r="I55" s="133">
        <v>86</v>
      </c>
      <c r="J55" s="132">
        <v>846.5</v>
      </c>
      <c r="K55" s="133">
        <v>148</v>
      </c>
      <c r="L55" s="132">
        <v>845</v>
      </c>
      <c r="M55" s="133">
        <v>137</v>
      </c>
      <c r="N55" s="192">
        <f t="shared" si="6"/>
        <v>2207.5</v>
      </c>
      <c r="O55" s="193">
        <f t="shared" si="6"/>
        <v>371</v>
      </c>
      <c r="P55" s="133">
        <f>O55/F55</f>
        <v>61.833333333333336</v>
      </c>
      <c r="Q55" s="224">
        <f t="shared" si="7"/>
        <v>5.950134770889488</v>
      </c>
      <c r="R55" s="134">
        <v>1590</v>
      </c>
      <c r="S55" s="223">
        <f t="shared" si="3"/>
        <v>0.38836477987421386</v>
      </c>
      <c r="T55" s="166">
        <v>171993</v>
      </c>
      <c r="U55" s="136">
        <v>24259</v>
      </c>
      <c r="V55" s="231">
        <f>T55/U55</f>
        <v>7.089863555793726</v>
      </c>
      <c r="W55" s="185"/>
    </row>
    <row r="56" spans="1:23" s="152" customFormat="1" ht="13.5" customHeight="1">
      <c r="A56" s="184">
        <v>52</v>
      </c>
      <c r="B56" s="207" t="s">
        <v>36</v>
      </c>
      <c r="C56" s="138">
        <v>40620</v>
      </c>
      <c r="D56" s="147" t="s">
        <v>11</v>
      </c>
      <c r="E56" s="163">
        <v>37</v>
      </c>
      <c r="F56" s="163">
        <v>8</v>
      </c>
      <c r="G56" s="163">
        <v>9</v>
      </c>
      <c r="H56" s="140">
        <v>698</v>
      </c>
      <c r="I56" s="141">
        <v>88</v>
      </c>
      <c r="J56" s="140">
        <v>769</v>
      </c>
      <c r="K56" s="141">
        <v>104</v>
      </c>
      <c r="L56" s="140">
        <v>728</v>
      </c>
      <c r="M56" s="141">
        <v>99</v>
      </c>
      <c r="N56" s="142">
        <f>+H56+J56+L56</f>
        <v>2195</v>
      </c>
      <c r="O56" s="143">
        <f>+I56+K56+M56</f>
        <v>291</v>
      </c>
      <c r="P56" s="131">
        <f>+O56/F56</f>
        <v>36.375</v>
      </c>
      <c r="Q56" s="222">
        <f t="shared" si="7"/>
        <v>7.542955326460481</v>
      </c>
      <c r="R56" s="140">
        <v>2949</v>
      </c>
      <c r="S56" s="223">
        <f t="shared" si="3"/>
        <v>-0.25567989148864023</v>
      </c>
      <c r="T56" s="140">
        <v>836830</v>
      </c>
      <c r="U56" s="141">
        <v>74134</v>
      </c>
      <c r="V56" s="232">
        <f>+T56/U56</f>
        <v>11.288072948984272</v>
      </c>
      <c r="W56" s="185"/>
    </row>
    <row r="57" spans="1:23" s="152" customFormat="1" ht="13.5" customHeight="1">
      <c r="A57" s="184">
        <v>53</v>
      </c>
      <c r="B57" s="206" t="s">
        <v>30</v>
      </c>
      <c r="C57" s="127">
        <v>40599</v>
      </c>
      <c r="D57" s="128" t="s">
        <v>58</v>
      </c>
      <c r="E57" s="129">
        <v>60</v>
      </c>
      <c r="F57" s="129">
        <v>4</v>
      </c>
      <c r="G57" s="129">
        <v>12</v>
      </c>
      <c r="H57" s="132">
        <v>314.5</v>
      </c>
      <c r="I57" s="133">
        <v>64</v>
      </c>
      <c r="J57" s="132">
        <v>827.5</v>
      </c>
      <c r="K57" s="133">
        <v>166</v>
      </c>
      <c r="L57" s="132">
        <v>788</v>
      </c>
      <c r="M57" s="133">
        <v>157</v>
      </c>
      <c r="N57" s="192">
        <f>H57+J57+L57</f>
        <v>1930</v>
      </c>
      <c r="O57" s="193">
        <f>I57+K57+M57</f>
        <v>387</v>
      </c>
      <c r="P57" s="133">
        <f>O57/F57</f>
        <v>96.75</v>
      </c>
      <c r="Q57" s="224">
        <f t="shared" si="7"/>
        <v>4.987080103359173</v>
      </c>
      <c r="R57" s="134">
        <v>1660.5</v>
      </c>
      <c r="S57" s="223">
        <f t="shared" si="3"/>
        <v>0.16230051189400782</v>
      </c>
      <c r="T57" s="166">
        <v>616560.5</v>
      </c>
      <c r="U57" s="136">
        <v>59130</v>
      </c>
      <c r="V57" s="231">
        <f>T57/U57</f>
        <v>10.427202773549805</v>
      </c>
      <c r="W57" s="185"/>
    </row>
    <row r="58" spans="1:23" s="152" customFormat="1" ht="13.5" customHeight="1">
      <c r="A58" s="184">
        <v>54</v>
      </c>
      <c r="B58" s="206" t="s">
        <v>85</v>
      </c>
      <c r="C58" s="127">
        <v>40662</v>
      </c>
      <c r="D58" s="128" t="s">
        <v>58</v>
      </c>
      <c r="E58" s="129">
        <v>10</v>
      </c>
      <c r="F58" s="129">
        <v>6</v>
      </c>
      <c r="G58" s="129">
        <v>3</v>
      </c>
      <c r="H58" s="132">
        <v>299</v>
      </c>
      <c r="I58" s="133">
        <v>34</v>
      </c>
      <c r="J58" s="132">
        <v>644</v>
      </c>
      <c r="K58" s="133">
        <v>64</v>
      </c>
      <c r="L58" s="132">
        <v>681</v>
      </c>
      <c r="M58" s="133">
        <v>66</v>
      </c>
      <c r="N58" s="192">
        <f>H58+J58+L58</f>
        <v>1624</v>
      </c>
      <c r="O58" s="193">
        <f>I58+K58+M58</f>
        <v>164</v>
      </c>
      <c r="P58" s="133">
        <f>O58/F58</f>
        <v>27.333333333333332</v>
      </c>
      <c r="Q58" s="224">
        <f t="shared" si="7"/>
        <v>9.902439024390244</v>
      </c>
      <c r="R58" s="134">
        <v>1505.5</v>
      </c>
      <c r="S58" s="223">
        <f t="shared" si="3"/>
        <v>0.07871139156426436</v>
      </c>
      <c r="T58" s="166">
        <v>17171.25</v>
      </c>
      <c r="U58" s="136">
        <v>2207</v>
      </c>
      <c r="V58" s="231">
        <f>T58/U58</f>
        <v>7.780357951971001</v>
      </c>
      <c r="W58" s="185"/>
    </row>
    <row r="59" spans="1:23" s="152" customFormat="1" ht="13.5" customHeight="1">
      <c r="A59" s="184">
        <v>55</v>
      </c>
      <c r="B59" s="208" t="s">
        <v>45</v>
      </c>
      <c r="C59" s="127">
        <v>40557</v>
      </c>
      <c r="D59" s="128" t="s">
        <v>41</v>
      </c>
      <c r="E59" s="129">
        <v>129</v>
      </c>
      <c r="F59" s="129">
        <v>3</v>
      </c>
      <c r="G59" s="129">
        <v>18</v>
      </c>
      <c r="H59" s="130">
        <v>395</v>
      </c>
      <c r="I59" s="131">
        <v>107</v>
      </c>
      <c r="J59" s="130">
        <v>580</v>
      </c>
      <c r="K59" s="131">
        <v>138</v>
      </c>
      <c r="L59" s="130">
        <v>586</v>
      </c>
      <c r="M59" s="131">
        <v>137</v>
      </c>
      <c r="N59" s="190">
        <f>+L59+J59+H59</f>
        <v>1561</v>
      </c>
      <c r="O59" s="191">
        <f>+M59+K59+I59</f>
        <v>382</v>
      </c>
      <c r="P59" s="131">
        <f>+O59/F59</f>
        <v>127.33333333333333</v>
      </c>
      <c r="Q59" s="222">
        <f t="shared" si="7"/>
        <v>4.0863874345549736</v>
      </c>
      <c r="R59" s="130">
        <v>219</v>
      </c>
      <c r="S59" s="223">
        <f t="shared" si="3"/>
        <v>6.127853881278539</v>
      </c>
      <c r="T59" s="130">
        <v>1380646</v>
      </c>
      <c r="U59" s="131">
        <v>122668</v>
      </c>
      <c r="V59" s="230">
        <f>+T59/U59</f>
        <v>11.25514396582646</v>
      </c>
      <c r="W59" s="185"/>
    </row>
    <row r="60" spans="1:23" s="152" customFormat="1" ht="13.5" customHeight="1">
      <c r="A60" s="184">
        <v>56</v>
      </c>
      <c r="B60" s="209" t="s">
        <v>105</v>
      </c>
      <c r="C60" s="127">
        <v>40606</v>
      </c>
      <c r="D60" s="128" t="s">
        <v>58</v>
      </c>
      <c r="E60" s="129">
        <v>6</v>
      </c>
      <c r="F60" s="129">
        <v>3</v>
      </c>
      <c r="G60" s="129">
        <v>10</v>
      </c>
      <c r="H60" s="132">
        <v>370</v>
      </c>
      <c r="I60" s="133">
        <v>48</v>
      </c>
      <c r="J60" s="132">
        <v>640</v>
      </c>
      <c r="K60" s="133">
        <v>87</v>
      </c>
      <c r="L60" s="132">
        <v>527</v>
      </c>
      <c r="M60" s="133">
        <v>65</v>
      </c>
      <c r="N60" s="192">
        <f aca="true" t="shared" si="8" ref="N60:O62">H60+J60+L60</f>
        <v>1537</v>
      </c>
      <c r="O60" s="193">
        <f t="shared" si="8"/>
        <v>200</v>
      </c>
      <c r="P60" s="133">
        <f>O60/F60</f>
        <v>66.66666666666667</v>
      </c>
      <c r="Q60" s="224">
        <f t="shared" si="7"/>
        <v>7.685</v>
      </c>
      <c r="R60" s="134"/>
      <c r="S60" s="223">
        <f t="shared" si="3"/>
      </c>
      <c r="T60" s="166">
        <v>49952.5</v>
      </c>
      <c r="U60" s="136">
        <v>4971</v>
      </c>
      <c r="V60" s="231">
        <f>T60/U60</f>
        <v>10.048782941058137</v>
      </c>
      <c r="W60" s="185"/>
    </row>
    <row r="61" spans="1:23" s="152" customFormat="1" ht="13.5" customHeight="1">
      <c r="A61" s="184">
        <v>57</v>
      </c>
      <c r="B61" s="206" t="s">
        <v>61</v>
      </c>
      <c r="C61" s="127">
        <v>40613</v>
      </c>
      <c r="D61" s="128" t="s">
        <v>58</v>
      </c>
      <c r="E61" s="129">
        <v>22</v>
      </c>
      <c r="F61" s="129">
        <v>4</v>
      </c>
      <c r="G61" s="129">
        <v>9</v>
      </c>
      <c r="H61" s="132">
        <v>267</v>
      </c>
      <c r="I61" s="133">
        <v>34</v>
      </c>
      <c r="J61" s="132">
        <v>530</v>
      </c>
      <c r="K61" s="133">
        <v>72</v>
      </c>
      <c r="L61" s="132">
        <v>485</v>
      </c>
      <c r="M61" s="133">
        <v>59</v>
      </c>
      <c r="N61" s="192">
        <f t="shared" si="8"/>
        <v>1282</v>
      </c>
      <c r="O61" s="193">
        <f t="shared" si="8"/>
        <v>165</v>
      </c>
      <c r="P61" s="133">
        <f>O61/F61</f>
        <v>41.25</v>
      </c>
      <c r="Q61" s="224">
        <f t="shared" si="7"/>
        <v>7.7696969696969695</v>
      </c>
      <c r="R61" s="134">
        <v>1436.5</v>
      </c>
      <c r="S61" s="223">
        <f t="shared" si="3"/>
        <v>-0.10755308040375913</v>
      </c>
      <c r="T61" s="166">
        <v>176744.5</v>
      </c>
      <c r="U61" s="136">
        <v>14376</v>
      </c>
      <c r="V61" s="231">
        <f>T61/U61</f>
        <v>12.2944143016138</v>
      </c>
      <c r="W61" s="185"/>
    </row>
    <row r="62" spans="1:23" s="152" customFormat="1" ht="13.5" customHeight="1">
      <c r="A62" s="184">
        <v>58</v>
      </c>
      <c r="B62" s="206" t="s">
        <v>29</v>
      </c>
      <c r="C62" s="127">
        <v>40599</v>
      </c>
      <c r="D62" s="128" t="s">
        <v>58</v>
      </c>
      <c r="E62" s="129">
        <v>58</v>
      </c>
      <c r="F62" s="129">
        <v>5</v>
      </c>
      <c r="G62" s="129">
        <v>12</v>
      </c>
      <c r="H62" s="132">
        <v>401</v>
      </c>
      <c r="I62" s="133">
        <v>64</v>
      </c>
      <c r="J62" s="132">
        <v>501</v>
      </c>
      <c r="K62" s="133">
        <v>80</v>
      </c>
      <c r="L62" s="132">
        <v>356</v>
      </c>
      <c r="M62" s="133">
        <v>57</v>
      </c>
      <c r="N62" s="192">
        <f t="shared" si="8"/>
        <v>1258</v>
      </c>
      <c r="O62" s="193">
        <f t="shared" si="8"/>
        <v>201</v>
      </c>
      <c r="P62" s="133">
        <f>O62/F62</f>
        <v>40.2</v>
      </c>
      <c r="Q62" s="224">
        <f t="shared" si="7"/>
        <v>6.258706467661692</v>
      </c>
      <c r="R62" s="134">
        <v>1650</v>
      </c>
      <c r="S62" s="223">
        <f t="shared" si="3"/>
        <v>-0.23757575757575758</v>
      </c>
      <c r="T62" s="166">
        <v>2234160</v>
      </c>
      <c r="U62" s="136">
        <v>193475</v>
      </c>
      <c r="V62" s="231">
        <f>T62/U62</f>
        <v>11.547538441659128</v>
      </c>
      <c r="W62" s="185"/>
    </row>
    <row r="63" spans="1:23" s="152" customFormat="1" ht="13.5" customHeight="1">
      <c r="A63" s="184">
        <v>59</v>
      </c>
      <c r="B63" s="209" t="s">
        <v>82</v>
      </c>
      <c r="C63" s="162">
        <v>40662</v>
      </c>
      <c r="D63" s="155" t="s">
        <v>99</v>
      </c>
      <c r="E63" s="165">
        <v>4</v>
      </c>
      <c r="F63" s="165">
        <v>4</v>
      </c>
      <c r="G63" s="165">
        <v>3</v>
      </c>
      <c r="H63" s="166">
        <v>180</v>
      </c>
      <c r="I63" s="169">
        <v>21</v>
      </c>
      <c r="J63" s="166">
        <v>419</v>
      </c>
      <c r="K63" s="169">
        <v>53</v>
      </c>
      <c r="L63" s="166">
        <v>626</v>
      </c>
      <c r="M63" s="169">
        <v>78</v>
      </c>
      <c r="N63" s="194">
        <f>SUM(H63+J63+L63)</f>
        <v>1225</v>
      </c>
      <c r="O63" s="195">
        <f>SUM(I63+K63+M63)</f>
        <v>152</v>
      </c>
      <c r="P63" s="169">
        <f>O63/F63</f>
        <v>38</v>
      </c>
      <c r="Q63" s="225">
        <f>N63/O63</f>
        <v>8.05921052631579</v>
      </c>
      <c r="R63" s="166">
        <v>2034.5</v>
      </c>
      <c r="S63" s="223">
        <f t="shared" si="3"/>
        <v>-0.39788645858933397</v>
      </c>
      <c r="T63" s="166">
        <v>13927.75</v>
      </c>
      <c r="U63" s="169">
        <v>1584</v>
      </c>
      <c r="V63" s="231">
        <f>T63/U63</f>
        <v>8.792771464646465</v>
      </c>
      <c r="W63" s="185"/>
    </row>
    <row r="64" spans="1:23" s="152" customFormat="1" ht="13.5" customHeight="1">
      <c r="A64" s="184">
        <v>60</v>
      </c>
      <c r="B64" s="206" t="s">
        <v>50</v>
      </c>
      <c r="C64" s="127">
        <v>40627</v>
      </c>
      <c r="D64" s="128" t="s">
        <v>58</v>
      </c>
      <c r="E64" s="129">
        <v>28</v>
      </c>
      <c r="F64" s="129">
        <v>3</v>
      </c>
      <c r="G64" s="129">
        <v>10</v>
      </c>
      <c r="H64" s="132">
        <v>168</v>
      </c>
      <c r="I64" s="133">
        <v>28</v>
      </c>
      <c r="J64" s="132">
        <v>487</v>
      </c>
      <c r="K64" s="133">
        <v>71</v>
      </c>
      <c r="L64" s="132">
        <v>410</v>
      </c>
      <c r="M64" s="133">
        <v>60</v>
      </c>
      <c r="N64" s="192">
        <f>H64+J64+L64</f>
        <v>1065</v>
      </c>
      <c r="O64" s="193">
        <f>I64+K64+M64</f>
        <v>159</v>
      </c>
      <c r="P64" s="133">
        <f>O64/F64</f>
        <v>53</v>
      </c>
      <c r="Q64" s="224">
        <f>+N64/O64</f>
        <v>6.69811320754717</v>
      </c>
      <c r="R64" s="134">
        <v>1429</v>
      </c>
      <c r="S64" s="223">
        <f t="shared" si="3"/>
        <v>-0.2547235829251225</v>
      </c>
      <c r="T64" s="166">
        <v>91046.5</v>
      </c>
      <c r="U64" s="136">
        <v>10904</v>
      </c>
      <c r="V64" s="231">
        <f>T64/U64</f>
        <v>8.349825752017608</v>
      </c>
      <c r="W64" s="185"/>
    </row>
    <row r="65" spans="1:23" s="152" customFormat="1" ht="13.5" customHeight="1">
      <c r="A65" s="184">
        <v>61</v>
      </c>
      <c r="B65" s="209" t="s">
        <v>43</v>
      </c>
      <c r="C65" s="127">
        <v>40592</v>
      </c>
      <c r="D65" s="128" t="s">
        <v>41</v>
      </c>
      <c r="E65" s="129">
        <v>27</v>
      </c>
      <c r="F65" s="129">
        <v>1</v>
      </c>
      <c r="G65" s="129">
        <v>13</v>
      </c>
      <c r="H65" s="130">
        <v>345</v>
      </c>
      <c r="I65" s="131">
        <v>125</v>
      </c>
      <c r="J65" s="130">
        <v>345</v>
      </c>
      <c r="K65" s="131">
        <v>125</v>
      </c>
      <c r="L65" s="130">
        <v>345</v>
      </c>
      <c r="M65" s="131">
        <v>125</v>
      </c>
      <c r="N65" s="190">
        <f>+L65+J65+H65</f>
        <v>1035</v>
      </c>
      <c r="O65" s="191">
        <f>+M65+K65+I65</f>
        <v>375</v>
      </c>
      <c r="P65" s="131">
        <f>+O65/F65</f>
        <v>375</v>
      </c>
      <c r="Q65" s="222">
        <f>+N65/O65</f>
        <v>2.76</v>
      </c>
      <c r="R65" s="130">
        <v>1750</v>
      </c>
      <c r="S65" s="223">
        <f t="shared" si="3"/>
        <v>-0.4085714285714286</v>
      </c>
      <c r="T65" s="130">
        <v>1900771</v>
      </c>
      <c r="U65" s="131">
        <v>151646</v>
      </c>
      <c r="V65" s="230">
        <f>+T65/U65</f>
        <v>12.534264009601308</v>
      </c>
      <c r="W65" s="185"/>
    </row>
    <row r="66" spans="1:23" s="152" customFormat="1" ht="13.5" customHeight="1">
      <c r="A66" s="184">
        <v>62</v>
      </c>
      <c r="B66" s="205" t="s">
        <v>106</v>
      </c>
      <c r="C66" s="138">
        <v>40585</v>
      </c>
      <c r="D66" s="137" t="s">
        <v>18</v>
      </c>
      <c r="E66" s="139">
        <v>89</v>
      </c>
      <c r="F66" s="139">
        <v>1</v>
      </c>
      <c r="G66" s="139">
        <v>13</v>
      </c>
      <c r="H66" s="140">
        <v>184</v>
      </c>
      <c r="I66" s="141">
        <v>23</v>
      </c>
      <c r="J66" s="140">
        <v>392</v>
      </c>
      <c r="K66" s="141">
        <v>49</v>
      </c>
      <c r="L66" s="140">
        <v>456</v>
      </c>
      <c r="M66" s="141">
        <v>57</v>
      </c>
      <c r="N66" s="142">
        <f>+H66+J66+L66</f>
        <v>1032</v>
      </c>
      <c r="O66" s="143">
        <f>+I66+K66+M66</f>
        <v>129</v>
      </c>
      <c r="P66" s="144">
        <f>IF(N66&lt;&gt;0,O66/F66,"")</f>
        <v>129</v>
      </c>
      <c r="Q66" s="145">
        <f>IF(N66&lt;&gt;0,N66/O66,"")</f>
        <v>8</v>
      </c>
      <c r="R66" s="140"/>
      <c r="S66" s="223">
        <f t="shared" si="3"/>
      </c>
      <c r="T66" s="140">
        <v>1438792</v>
      </c>
      <c r="U66" s="141">
        <v>144490</v>
      </c>
      <c r="V66" s="146">
        <f>T66/U66</f>
        <v>9.957727178351442</v>
      </c>
      <c r="W66" s="185"/>
    </row>
    <row r="67" spans="1:23" s="152" customFormat="1" ht="13.5" customHeight="1">
      <c r="A67" s="184">
        <v>63</v>
      </c>
      <c r="B67" s="208" t="s">
        <v>107</v>
      </c>
      <c r="C67" s="127">
        <v>40606</v>
      </c>
      <c r="D67" s="128" t="s">
        <v>41</v>
      </c>
      <c r="E67" s="129">
        <v>93</v>
      </c>
      <c r="F67" s="129">
        <v>3</v>
      </c>
      <c r="G67" s="129">
        <v>11</v>
      </c>
      <c r="H67" s="130">
        <v>38</v>
      </c>
      <c r="I67" s="131">
        <v>6</v>
      </c>
      <c r="J67" s="130">
        <v>729</v>
      </c>
      <c r="K67" s="131">
        <v>119</v>
      </c>
      <c r="L67" s="130">
        <v>262</v>
      </c>
      <c r="M67" s="131">
        <v>38</v>
      </c>
      <c r="N67" s="190">
        <f>+L67+J67+H67</f>
        <v>1029</v>
      </c>
      <c r="O67" s="191">
        <f>+M67+K67+I67</f>
        <v>163</v>
      </c>
      <c r="P67" s="131">
        <f>+O67/F67</f>
        <v>54.333333333333336</v>
      </c>
      <c r="Q67" s="222">
        <f>+N67/O67</f>
        <v>6.3128834355828225</v>
      </c>
      <c r="R67" s="130">
        <v>2027</v>
      </c>
      <c r="S67" s="223">
        <f t="shared" si="3"/>
        <v>-0.49235323137641834</v>
      </c>
      <c r="T67" s="130">
        <v>1219696</v>
      </c>
      <c r="U67" s="131">
        <v>108808</v>
      </c>
      <c r="V67" s="230">
        <f>+T67/U67</f>
        <v>11.209616939930887</v>
      </c>
      <c r="W67" s="185"/>
    </row>
    <row r="68" spans="1:23" s="152" customFormat="1" ht="13.5" customHeight="1">
      <c r="A68" s="184">
        <v>64</v>
      </c>
      <c r="B68" s="208" t="s">
        <v>42</v>
      </c>
      <c r="C68" s="127">
        <v>40606</v>
      </c>
      <c r="D68" s="128" t="s">
        <v>41</v>
      </c>
      <c r="E68" s="129">
        <v>104</v>
      </c>
      <c r="F68" s="129">
        <v>3</v>
      </c>
      <c r="G68" s="129">
        <v>11</v>
      </c>
      <c r="H68" s="130">
        <v>277</v>
      </c>
      <c r="I68" s="131">
        <v>65</v>
      </c>
      <c r="J68" s="130">
        <v>382</v>
      </c>
      <c r="K68" s="131">
        <v>80</v>
      </c>
      <c r="L68" s="130">
        <v>341</v>
      </c>
      <c r="M68" s="131">
        <v>74</v>
      </c>
      <c r="N68" s="190">
        <f>+L68+J68+H68</f>
        <v>1000</v>
      </c>
      <c r="O68" s="191">
        <f>+M68+K68+I68</f>
        <v>219</v>
      </c>
      <c r="P68" s="131">
        <f>+O68/F68</f>
        <v>73</v>
      </c>
      <c r="Q68" s="222">
        <f>+N68/O68</f>
        <v>4.566210045662101</v>
      </c>
      <c r="R68" s="130">
        <v>1266</v>
      </c>
      <c r="S68" s="223">
        <f t="shared" si="3"/>
        <v>-0.21011058451816747</v>
      </c>
      <c r="T68" s="130">
        <v>1275432</v>
      </c>
      <c r="U68" s="131">
        <v>130894</v>
      </c>
      <c r="V68" s="230">
        <f>+T68/U68</f>
        <v>9.74400660076092</v>
      </c>
      <c r="W68" s="185"/>
    </row>
    <row r="69" spans="1:23" s="152" customFormat="1" ht="13.5" customHeight="1">
      <c r="A69" s="184">
        <v>65</v>
      </c>
      <c r="B69" s="205" t="s">
        <v>52</v>
      </c>
      <c r="C69" s="138">
        <v>40634</v>
      </c>
      <c r="D69" s="137" t="s">
        <v>18</v>
      </c>
      <c r="E69" s="139">
        <v>76</v>
      </c>
      <c r="F69" s="139">
        <v>4</v>
      </c>
      <c r="G69" s="139">
        <v>7</v>
      </c>
      <c r="H69" s="140">
        <v>203</v>
      </c>
      <c r="I69" s="141">
        <v>27</v>
      </c>
      <c r="J69" s="140">
        <v>427</v>
      </c>
      <c r="K69" s="141">
        <v>56</v>
      </c>
      <c r="L69" s="140">
        <v>366</v>
      </c>
      <c r="M69" s="141">
        <v>47</v>
      </c>
      <c r="N69" s="142">
        <f>+H69+J69+L69</f>
        <v>996</v>
      </c>
      <c r="O69" s="143">
        <f>+I69+K69+M69</f>
        <v>130</v>
      </c>
      <c r="P69" s="144">
        <f>IF(N69&lt;&gt;0,O69/F69,"")</f>
        <v>32.5</v>
      </c>
      <c r="Q69" s="145">
        <f>IF(N69&lt;&gt;0,N69/O69,"")</f>
        <v>7.661538461538462</v>
      </c>
      <c r="R69" s="140">
        <v>5054</v>
      </c>
      <c r="S69" s="223">
        <f>IF(R69&lt;&gt;0,-(R69-N69)/R69,"")</f>
        <v>-0.8029283735654926</v>
      </c>
      <c r="T69" s="140">
        <v>678798</v>
      </c>
      <c r="U69" s="141">
        <v>69509</v>
      </c>
      <c r="V69" s="146">
        <f>T69/U69</f>
        <v>9.765613086075184</v>
      </c>
      <c r="W69" s="185"/>
    </row>
    <row r="70" spans="1:23" s="152" customFormat="1" ht="13.5" customHeight="1">
      <c r="A70" s="184">
        <v>66</v>
      </c>
      <c r="B70" s="209" t="s">
        <v>44</v>
      </c>
      <c r="C70" s="127">
        <v>40550</v>
      </c>
      <c r="D70" s="128" t="s">
        <v>41</v>
      </c>
      <c r="E70" s="129">
        <v>356</v>
      </c>
      <c r="F70" s="129">
        <v>2</v>
      </c>
      <c r="G70" s="129">
        <v>19</v>
      </c>
      <c r="H70" s="130">
        <v>282</v>
      </c>
      <c r="I70" s="131">
        <v>105</v>
      </c>
      <c r="J70" s="130">
        <v>312</v>
      </c>
      <c r="K70" s="131">
        <v>120</v>
      </c>
      <c r="L70" s="130">
        <v>354</v>
      </c>
      <c r="M70" s="131">
        <v>141</v>
      </c>
      <c r="N70" s="190">
        <f>+L70+J70+H70</f>
        <v>948</v>
      </c>
      <c r="O70" s="191">
        <f>+M70+K70+I70</f>
        <v>366</v>
      </c>
      <c r="P70" s="131">
        <f>+O70/F70</f>
        <v>183</v>
      </c>
      <c r="Q70" s="222">
        <f>+N70/O70</f>
        <v>2.5901639344262297</v>
      </c>
      <c r="R70" s="130">
        <v>1035</v>
      </c>
      <c r="S70" s="223">
        <f>IF(R70&lt;&gt;0,-(R70-N70)/R70,"")</f>
        <v>-0.08405797101449275</v>
      </c>
      <c r="T70" s="130">
        <v>36527577</v>
      </c>
      <c r="U70" s="131">
        <v>3918002</v>
      </c>
      <c r="V70" s="230">
        <f>+T70/U70</f>
        <v>9.323011320565941</v>
      </c>
      <c r="W70" s="185"/>
    </row>
    <row r="71" spans="1:23" s="152" customFormat="1" ht="13.5" customHeight="1">
      <c r="A71" s="184">
        <v>67</v>
      </c>
      <c r="B71" s="205" t="s">
        <v>25</v>
      </c>
      <c r="C71" s="138">
        <v>40564</v>
      </c>
      <c r="D71" s="137" t="s">
        <v>18</v>
      </c>
      <c r="E71" s="139">
        <v>109</v>
      </c>
      <c r="F71" s="139">
        <v>1</v>
      </c>
      <c r="G71" s="139">
        <v>17</v>
      </c>
      <c r="H71" s="140">
        <v>230</v>
      </c>
      <c r="I71" s="141">
        <v>56</v>
      </c>
      <c r="J71" s="140">
        <v>325</v>
      </c>
      <c r="K71" s="141">
        <v>79</v>
      </c>
      <c r="L71" s="140">
        <v>345</v>
      </c>
      <c r="M71" s="141">
        <v>84</v>
      </c>
      <c r="N71" s="142">
        <f>+H71+J71+L71</f>
        <v>900</v>
      </c>
      <c r="O71" s="143">
        <f>+I71+K71+M71</f>
        <v>219</v>
      </c>
      <c r="P71" s="144">
        <f>IF(N71&lt;&gt;0,O71/F71,"")</f>
        <v>219</v>
      </c>
      <c r="Q71" s="145">
        <f>IF(N71&lt;&gt;0,N71/O71,"")</f>
        <v>4.109589041095891</v>
      </c>
      <c r="R71" s="140">
        <v>119</v>
      </c>
      <c r="S71" s="223">
        <f>IF(R71&lt;&gt;0,-(R71-N71)/R71,"")</f>
        <v>6.563025210084033</v>
      </c>
      <c r="T71" s="140">
        <v>3976250</v>
      </c>
      <c r="U71" s="141">
        <v>403687</v>
      </c>
      <c r="V71" s="146">
        <f aca="true" t="shared" si="9" ref="V71:V80">T71/U71</f>
        <v>9.849834153688377</v>
      </c>
      <c r="W71" s="185"/>
    </row>
    <row r="72" spans="1:23" s="152" customFormat="1" ht="13.5" customHeight="1">
      <c r="A72" s="184">
        <v>68</v>
      </c>
      <c r="B72" s="209" t="s">
        <v>51</v>
      </c>
      <c r="C72" s="162">
        <v>40627</v>
      </c>
      <c r="D72" s="155" t="s">
        <v>99</v>
      </c>
      <c r="E72" s="165">
        <v>2</v>
      </c>
      <c r="F72" s="165">
        <v>2</v>
      </c>
      <c r="G72" s="165">
        <v>8</v>
      </c>
      <c r="H72" s="166">
        <v>162</v>
      </c>
      <c r="I72" s="169">
        <v>25</v>
      </c>
      <c r="J72" s="166">
        <v>292</v>
      </c>
      <c r="K72" s="169">
        <v>43</v>
      </c>
      <c r="L72" s="166">
        <v>374</v>
      </c>
      <c r="M72" s="169">
        <v>59</v>
      </c>
      <c r="N72" s="194">
        <f>SUM(H72+J72+L72)</f>
        <v>828</v>
      </c>
      <c r="O72" s="195">
        <f>SUM(I72+K72+M72)</f>
        <v>127</v>
      </c>
      <c r="P72" s="169">
        <f>O72/F72</f>
        <v>63.5</v>
      </c>
      <c r="Q72" s="225">
        <f>N72/O72</f>
        <v>6.519685039370079</v>
      </c>
      <c r="R72" s="166">
        <v>952</v>
      </c>
      <c r="S72" s="223">
        <f>IF(R72&lt;&gt;0,-(R72-N72)/R72,"")</f>
        <v>-0.13025210084033614</v>
      </c>
      <c r="T72" s="166">
        <v>20999</v>
      </c>
      <c r="U72" s="169">
        <v>2650</v>
      </c>
      <c r="V72" s="234">
        <f t="shared" si="9"/>
        <v>7.924150943396226</v>
      </c>
      <c r="W72" s="185"/>
    </row>
    <row r="73" spans="1:23" s="152" customFormat="1" ht="13.5" customHeight="1">
      <c r="A73" s="184">
        <v>69</v>
      </c>
      <c r="B73" s="205" t="s">
        <v>35</v>
      </c>
      <c r="C73" s="138">
        <v>40620</v>
      </c>
      <c r="D73" s="137" t="s">
        <v>18</v>
      </c>
      <c r="E73" s="139">
        <v>89</v>
      </c>
      <c r="F73" s="139">
        <v>5</v>
      </c>
      <c r="G73" s="139">
        <v>9</v>
      </c>
      <c r="H73" s="140">
        <v>123</v>
      </c>
      <c r="I73" s="141">
        <v>21</v>
      </c>
      <c r="J73" s="140">
        <v>265</v>
      </c>
      <c r="K73" s="141">
        <v>48</v>
      </c>
      <c r="L73" s="140">
        <v>308</v>
      </c>
      <c r="M73" s="141">
        <v>57</v>
      </c>
      <c r="N73" s="142">
        <f>+H73+J73+L73</f>
        <v>696</v>
      </c>
      <c r="O73" s="143">
        <f>+I73+K73+M73</f>
        <v>126</v>
      </c>
      <c r="P73" s="144">
        <f>IF(N73&lt;&gt;0,O73/F73,"")</f>
        <v>25.2</v>
      </c>
      <c r="Q73" s="145">
        <f>IF(N73&lt;&gt;0,N73/O73,"")</f>
        <v>5.523809523809524</v>
      </c>
      <c r="R73" s="140">
        <v>2345</v>
      </c>
      <c r="S73" s="223">
        <f>IF(R73&lt;&gt;0,-(R73-N73)/R73,"")</f>
        <v>-0.7031982942430703</v>
      </c>
      <c r="T73" s="140">
        <v>1134539</v>
      </c>
      <c r="U73" s="141">
        <v>112336</v>
      </c>
      <c r="V73" s="146">
        <f t="shared" si="9"/>
        <v>10.099513958125623</v>
      </c>
      <c r="W73" s="185"/>
    </row>
    <row r="74" spans="1:23" s="152" customFormat="1" ht="13.5" customHeight="1">
      <c r="A74" s="184">
        <v>70</v>
      </c>
      <c r="B74" s="206" t="s">
        <v>55</v>
      </c>
      <c r="C74" s="127">
        <v>40634</v>
      </c>
      <c r="D74" s="128" t="s">
        <v>58</v>
      </c>
      <c r="E74" s="129">
        <v>15</v>
      </c>
      <c r="F74" s="129">
        <v>2</v>
      </c>
      <c r="G74" s="129">
        <v>7</v>
      </c>
      <c r="H74" s="132">
        <v>88</v>
      </c>
      <c r="I74" s="133">
        <v>11</v>
      </c>
      <c r="J74" s="132">
        <v>216</v>
      </c>
      <c r="K74" s="133">
        <v>26</v>
      </c>
      <c r="L74" s="132">
        <v>191</v>
      </c>
      <c r="M74" s="133">
        <v>23</v>
      </c>
      <c r="N74" s="192">
        <f>H74+J74+L74</f>
        <v>495</v>
      </c>
      <c r="O74" s="193">
        <f>I74+K74+M74</f>
        <v>60</v>
      </c>
      <c r="P74" s="133">
        <f>O74/F74</f>
        <v>30</v>
      </c>
      <c r="Q74" s="224">
        <f>+N74/O74</f>
        <v>8.25</v>
      </c>
      <c r="R74" s="134">
        <v>454</v>
      </c>
      <c r="S74" s="223">
        <f>IF(R74&lt;&gt;0,-(R74-N74)/R74,"")</f>
        <v>0.09030837004405286</v>
      </c>
      <c r="T74" s="166">
        <v>40134.5</v>
      </c>
      <c r="U74" s="136">
        <v>3803</v>
      </c>
      <c r="V74" s="231">
        <f t="shared" si="9"/>
        <v>10.553378911385748</v>
      </c>
      <c r="W74" s="185"/>
    </row>
    <row r="75" spans="1:23" s="152" customFormat="1" ht="13.5" customHeight="1">
      <c r="A75" s="184">
        <v>71</v>
      </c>
      <c r="B75" s="209" t="s">
        <v>108</v>
      </c>
      <c r="C75" s="162">
        <v>40641</v>
      </c>
      <c r="D75" s="155" t="s">
        <v>99</v>
      </c>
      <c r="E75" s="165">
        <v>2</v>
      </c>
      <c r="F75" s="165">
        <v>2</v>
      </c>
      <c r="G75" s="165">
        <v>5</v>
      </c>
      <c r="H75" s="166">
        <v>92</v>
      </c>
      <c r="I75" s="169">
        <v>10</v>
      </c>
      <c r="J75" s="166">
        <v>212</v>
      </c>
      <c r="K75" s="169">
        <v>20</v>
      </c>
      <c r="L75" s="166">
        <v>138</v>
      </c>
      <c r="M75" s="169">
        <v>14</v>
      </c>
      <c r="N75" s="194">
        <f>SUM(H75+J75+L75)</f>
        <v>442</v>
      </c>
      <c r="O75" s="195">
        <f>SUM(I75+K75+M75)</f>
        <v>44</v>
      </c>
      <c r="P75" s="169">
        <f>O75/F75</f>
        <v>22</v>
      </c>
      <c r="Q75" s="225">
        <f>N75/O75</f>
        <v>10.045454545454545</v>
      </c>
      <c r="R75" s="166"/>
      <c r="S75" s="223">
        <f>IF(R75&lt;&gt;0,-(R75-N75)/R75,"")</f>
      </c>
      <c r="T75" s="166">
        <v>6484.5</v>
      </c>
      <c r="U75" s="169">
        <v>871</v>
      </c>
      <c r="V75" s="234">
        <f t="shared" si="9"/>
        <v>7.444890929965557</v>
      </c>
      <c r="W75" s="185"/>
    </row>
    <row r="76" spans="1:23" s="152" customFormat="1" ht="13.5" customHeight="1">
      <c r="A76" s="184">
        <v>72</v>
      </c>
      <c r="B76" s="205" t="s">
        <v>53</v>
      </c>
      <c r="C76" s="138">
        <v>40634</v>
      </c>
      <c r="D76" s="153" t="s">
        <v>31</v>
      </c>
      <c r="E76" s="139">
        <v>44</v>
      </c>
      <c r="F76" s="139">
        <v>3</v>
      </c>
      <c r="G76" s="139">
        <v>7</v>
      </c>
      <c r="H76" s="140">
        <v>72</v>
      </c>
      <c r="I76" s="141">
        <v>11</v>
      </c>
      <c r="J76" s="140">
        <v>257</v>
      </c>
      <c r="K76" s="141">
        <v>38</v>
      </c>
      <c r="L76" s="140">
        <v>98</v>
      </c>
      <c r="M76" s="141">
        <v>15</v>
      </c>
      <c r="N76" s="142">
        <f>SUM(H76+J76+L76)</f>
        <v>427</v>
      </c>
      <c r="O76" s="143">
        <f>SUM(I76+K76+M76)</f>
        <v>64</v>
      </c>
      <c r="P76" s="144">
        <f>IF(N76&lt;&gt;0,O76/F76,"")</f>
        <v>21.333333333333332</v>
      </c>
      <c r="Q76" s="145">
        <f>+N76/O76</f>
        <v>6.671875</v>
      </c>
      <c r="R76" s="168">
        <v>824</v>
      </c>
      <c r="S76" s="223">
        <f>IF(R76&lt;&gt;0,-(R76-N76)/R76,"")</f>
        <v>-0.4817961165048544</v>
      </c>
      <c r="T76" s="140">
        <v>188134.75</v>
      </c>
      <c r="U76" s="141">
        <v>20961</v>
      </c>
      <c r="V76" s="146">
        <f t="shared" si="9"/>
        <v>8.975466342254663</v>
      </c>
      <c r="W76" s="185"/>
    </row>
    <row r="77" spans="1:23" s="152" customFormat="1" ht="13.5" customHeight="1">
      <c r="A77" s="184">
        <v>73</v>
      </c>
      <c r="B77" s="205" t="s">
        <v>109</v>
      </c>
      <c r="C77" s="138">
        <v>40908</v>
      </c>
      <c r="D77" s="137" t="s">
        <v>39</v>
      </c>
      <c r="E77" s="139">
        <v>20</v>
      </c>
      <c r="F77" s="139">
        <v>2</v>
      </c>
      <c r="G77" s="139">
        <v>12</v>
      </c>
      <c r="H77" s="140">
        <v>70</v>
      </c>
      <c r="I77" s="141">
        <v>11</v>
      </c>
      <c r="J77" s="140">
        <v>195.5</v>
      </c>
      <c r="K77" s="141">
        <v>29</v>
      </c>
      <c r="L77" s="140">
        <v>127</v>
      </c>
      <c r="M77" s="141">
        <v>19</v>
      </c>
      <c r="N77" s="142">
        <v>392.5</v>
      </c>
      <c r="O77" s="143">
        <v>59</v>
      </c>
      <c r="P77" s="226">
        <f>IF(N77&lt;&gt;0,O77/F77,"")</f>
        <v>29.5</v>
      </c>
      <c r="Q77" s="145">
        <f>IF(N77&lt;&gt;0,N77/O77,"")</f>
        <v>6.6525423728813555</v>
      </c>
      <c r="R77" s="140"/>
      <c r="S77" s="223">
        <f>IF(R77&lt;&gt;0,-(R77-N77)/R77,"")</f>
      </c>
      <c r="T77" s="168">
        <v>98430.5</v>
      </c>
      <c r="U77" s="169">
        <v>10525</v>
      </c>
      <c r="V77" s="231">
        <f t="shared" si="9"/>
        <v>9.35206650831354</v>
      </c>
      <c r="W77" s="185"/>
    </row>
    <row r="78" spans="1:23" s="152" customFormat="1" ht="13.5" customHeight="1">
      <c r="A78" s="184">
        <v>74</v>
      </c>
      <c r="B78" s="209" t="s">
        <v>34</v>
      </c>
      <c r="C78" s="162">
        <v>40613</v>
      </c>
      <c r="D78" s="155" t="s">
        <v>99</v>
      </c>
      <c r="E78" s="165">
        <v>25</v>
      </c>
      <c r="F78" s="165">
        <v>4</v>
      </c>
      <c r="G78" s="165">
        <v>10</v>
      </c>
      <c r="H78" s="166">
        <v>110</v>
      </c>
      <c r="I78" s="169">
        <v>20</v>
      </c>
      <c r="J78" s="166">
        <v>121</v>
      </c>
      <c r="K78" s="169">
        <v>20</v>
      </c>
      <c r="L78" s="166">
        <v>79</v>
      </c>
      <c r="M78" s="169">
        <v>12</v>
      </c>
      <c r="N78" s="194">
        <f>SUM(H78+J78+L78)</f>
        <v>310</v>
      </c>
      <c r="O78" s="195">
        <f>SUM(I78+K78+M78)</f>
        <v>52</v>
      </c>
      <c r="P78" s="169">
        <f>O78/F78</f>
        <v>13</v>
      </c>
      <c r="Q78" s="225">
        <f>N78/O78</f>
        <v>5.961538461538462</v>
      </c>
      <c r="R78" s="166">
        <v>532</v>
      </c>
      <c r="S78" s="223">
        <f>IF(R78&lt;&gt;0,-(R78-N78)/R78,"")</f>
        <v>-0.41729323308270677</v>
      </c>
      <c r="T78" s="166">
        <v>188846.5</v>
      </c>
      <c r="U78" s="169">
        <v>23945</v>
      </c>
      <c r="V78" s="234">
        <f t="shared" si="9"/>
        <v>7.886677803299228</v>
      </c>
      <c r="W78" s="185"/>
    </row>
    <row r="79" spans="1:23" s="152" customFormat="1" ht="13.5" customHeight="1">
      <c r="A79" s="184">
        <v>75</v>
      </c>
      <c r="B79" s="209" t="s">
        <v>110</v>
      </c>
      <c r="C79" s="127">
        <v>40592</v>
      </c>
      <c r="D79" s="128" t="s">
        <v>75</v>
      </c>
      <c r="E79" s="129">
        <v>3</v>
      </c>
      <c r="F79" s="129">
        <v>1</v>
      </c>
      <c r="G79" s="129">
        <v>6</v>
      </c>
      <c r="H79" s="130">
        <v>90</v>
      </c>
      <c r="I79" s="131">
        <v>15</v>
      </c>
      <c r="J79" s="130">
        <v>96</v>
      </c>
      <c r="K79" s="131">
        <v>16</v>
      </c>
      <c r="L79" s="130">
        <v>60</v>
      </c>
      <c r="M79" s="131">
        <v>10</v>
      </c>
      <c r="N79" s="190">
        <f>H79+J79+L79</f>
        <v>246</v>
      </c>
      <c r="O79" s="191">
        <f>I79+K79+M79</f>
        <v>41</v>
      </c>
      <c r="P79" s="144">
        <f>O79/F79</f>
        <v>41</v>
      </c>
      <c r="Q79" s="145">
        <f>N79/O79</f>
        <v>6</v>
      </c>
      <c r="R79" s="130">
        <v>51</v>
      </c>
      <c r="S79" s="223">
        <f>IF(R79&lt;&gt;0,-(R79-N79)/R79,"")</f>
        <v>3.823529411764706</v>
      </c>
      <c r="T79" s="130">
        <v>9173</v>
      </c>
      <c r="U79" s="131">
        <v>1264</v>
      </c>
      <c r="V79" s="231">
        <f t="shared" si="9"/>
        <v>7.257120253164557</v>
      </c>
      <c r="W79" s="185"/>
    </row>
    <row r="80" spans="1:23" s="152" customFormat="1" ht="13.5" customHeight="1">
      <c r="A80" s="184">
        <v>76</v>
      </c>
      <c r="B80" s="205" t="s">
        <v>49</v>
      </c>
      <c r="C80" s="138">
        <v>40606</v>
      </c>
      <c r="D80" s="137" t="s">
        <v>39</v>
      </c>
      <c r="E80" s="139">
        <v>152</v>
      </c>
      <c r="F80" s="139">
        <v>2</v>
      </c>
      <c r="G80" s="139">
        <v>11</v>
      </c>
      <c r="H80" s="140">
        <v>35</v>
      </c>
      <c r="I80" s="141">
        <v>5</v>
      </c>
      <c r="J80" s="140">
        <v>49</v>
      </c>
      <c r="K80" s="141">
        <v>7</v>
      </c>
      <c r="L80" s="140">
        <v>61</v>
      </c>
      <c r="M80" s="141">
        <v>9</v>
      </c>
      <c r="N80" s="142">
        <v>145</v>
      </c>
      <c r="O80" s="143">
        <v>21</v>
      </c>
      <c r="P80" s="226">
        <f>IF(N80&lt;&gt;0,O80/F80,"")</f>
        <v>10.5</v>
      </c>
      <c r="Q80" s="145">
        <f>IF(N80&lt;&gt;0,N80/O80,"")</f>
        <v>6.904761904761905</v>
      </c>
      <c r="R80" s="140">
        <v>791</v>
      </c>
      <c r="S80" s="223">
        <f>IF(R80&lt;&gt;0,-(R80-N80)/R80,"")</f>
        <v>-0.8166877370417194</v>
      </c>
      <c r="T80" s="168">
        <v>2161425</v>
      </c>
      <c r="U80" s="169">
        <v>255854</v>
      </c>
      <c r="V80" s="231">
        <f t="shared" si="9"/>
        <v>8.447884340287821</v>
      </c>
      <c r="W80" s="185"/>
    </row>
    <row r="81" spans="1:23" s="152" customFormat="1" ht="13.5" customHeight="1">
      <c r="A81" s="184">
        <v>77</v>
      </c>
      <c r="B81" s="208" t="s">
        <v>48</v>
      </c>
      <c r="C81" s="127">
        <v>40627</v>
      </c>
      <c r="D81" s="128" t="s">
        <v>41</v>
      </c>
      <c r="E81" s="129">
        <v>80</v>
      </c>
      <c r="F81" s="129">
        <v>1</v>
      </c>
      <c r="G81" s="129">
        <v>8</v>
      </c>
      <c r="H81" s="130">
        <v>20</v>
      </c>
      <c r="I81" s="131">
        <v>4</v>
      </c>
      <c r="J81" s="130">
        <v>62</v>
      </c>
      <c r="K81" s="131">
        <v>12</v>
      </c>
      <c r="L81" s="130">
        <v>59</v>
      </c>
      <c r="M81" s="131">
        <v>11</v>
      </c>
      <c r="N81" s="190">
        <f>+L81+J81+H81</f>
        <v>141</v>
      </c>
      <c r="O81" s="191">
        <f>+M81+K81+I81</f>
        <v>27</v>
      </c>
      <c r="P81" s="131">
        <f>+O81/F81</f>
        <v>27</v>
      </c>
      <c r="Q81" s="222">
        <f>+N81/O81</f>
        <v>5.222222222222222</v>
      </c>
      <c r="R81" s="130">
        <v>640</v>
      </c>
      <c r="S81" s="223">
        <f>IF(R81&lt;&gt;0,-(R81-N81)/R81,"")</f>
        <v>-0.7796875</v>
      </c>
      <c r="T81" s="130">
        <v>689530</v>
      </c>
      <c r="U81" s="131">
        <v>71597</v>
      </c>
      <c r="V81" s="230">
        <f>+T81/U81</f>
        <v>9.630710783971395</v>
      </c>
      <c r="W81" s="185"/>
    </row>
    <row r="82" spans="1:23" s="152" customFormat="1" ht="13.5" customHeight="1" thickBot="1">
      <c r="A82" s="184">
        <v>78</v>
      </c>
      <c r="B82" s="211" t="s">
        <v>77</v>
      </c>
      <c r="C82" s="212">
        <v>40627</v>
      </c>
      <c r="D82" s="213" t="s">
        <v>39</v>
      </c>
      <c r="E82" s="214">
        <v>2</v>
      </c>
      <c r="F82" s="214">
        <v>1</v>
      </c>
      <c r="G82" s="214">
        <v>6</v>
      </c>
      <c r="H82" s="215">
        <v>12</v>
      </c>
      <c r="I82" s="216">
        <v>2</v>
      </c>
      <c r="J82" s="215">
        <v>24</v>
      </c>
      <c r="K82" s="216">
        <v>4</v>
      </c>
      <c r="L82" s="215">
        <v>12</v>
      </c>
      <c r="M82" s="216">
        <v>2</v>
      </c>
      <c r="N82" s="217">
        <v>48</v>
      </c>
      <c r="O82" s="218">
        <v>8</v>
      </c>
      <c r="P82" s="187">
        <f>IF(N82&lt;&gt;0,O82/F82,"")</f>
        <v>8</v>
      </c>
      <c r="Q82" s="188">
        <f>IF(N82&lt;&gt;0,N82/O82,"")</f>
        <v>6</v>
      </c>
      <c r="R82" s="215">
        <v>36</v>
      </c>
      <c r="S82" s="235">
        <f>IF(R82&lt;&gt;0,-(R82-N82)/R82,"")</f>
        <v>0.3333333333333333</v>
      </c>
      <c r="T82" s="219">
        <v>3055</v>
      </c>
      <c r="U82" s="220">
        <v>251</v>
      </c>
      <c r="V82" s="236">
        <f>T82/U82</f>
        <v>12.171314741035857</v>
      </c>
      <c r="W82" s="185"/>
    </row>
    <row r="83" spans="1:23" s="151" customFormat="1" ht="15">
      <c r="A83" s="159"/>
      <c r="B83" s="307"/>
      <c r="C83" s="308"/>
      <c r="D83" s="309"/>
      <c r="E83" s="1"/>
      <c r="F83" s="1"/>
      <c r="G83" s="2"/>
      <c r="H83" s="56"/>
      <c r="I83" s="66"/>
      <c r="J83" s="56"/>
      <c r="K83" s="66"/>
      <c r="L83" s="56"/>
      <c r="M83" s="66"/>
      <c r="N83" s="61"/>
      <c r="O83" s="71"/>
      <c r="P83" s="74"/>
      <c r="Q83" s="171"/>
      <c r="R83" s="64"/>
      <c r="S83" s="177"/>
      <c r="T83" s="64"/>
      <c r="U83" s="74"/>
      <c r="V83" s="174"/>
      <c r="W83" s="150"/>
    </row>
    <row r="84" spans="1:23" s="7" customFormat="1" ht="15">
      <c r="A84" s="160"/>
      <c r="B84" s="79"/>
      <c r="C84" s="117"/>
      <c r="D84" s="80"/>
      <c r="E84" s="81"/>
      <c r="F84" s="81"/>
      <c r="G84" s="82"/>
      <c r="H84" s="83"/>
      <c r="I84" s="84"/>
      <c r="J84" s="83"/>
      <c r="K84" s="84"/>
      <c r="L84" s="83"/>
      <c r="M84" s="84"/>
      <c r="N84" s="85"/>
      <c r="O84" s="86"/>
      <c r="P84" s="87"/>
      <c r="Q84" s="172"/>
      <c r="R84" s="88"/>
      <c r="S84" s="178"/>
      <c r="T84" s="88"/>
      <c r="U84" s="87"/>
      <c r="V84" s="175"/>
      <c r="W84" s="123"/>
    </row>
    <row r="85" spans="1:23" s="7" customFormat="1" ht="21.75" customHeight="1">
      <c r="A85" s="302" t="s">
        <v>8</v>
      </c>
      <c r="B85" s="303"/>
      <c r="C85" s="303"/>
      <c r="D85" s="303"/>
      <c r="E85" s="303"/>
      <c r="F85" s="303"/>
      <c r="G85" s="303"/>
      <c r="H85" s="303"/>
      <c r="I85" s="303"/>
      <c r="J85" s="303"/>
      <c r="K85" s="303"/>
      <c r="L85" s="303"/>
      <c r="M85" s="303"/>
      <c r="N85" s="303"/>
      <c r="O85" s="303"/>
      <c r="P85" s="303"/>
      <c r="Q85" s="303"/>
      <c r="R85" s="303"/>
      <c r="S85" s="303"/>
      <c r="T85" s="303"/>
      <c r="U85" s="303"/>
      <c r="V85" s="303"/>
      <c r="W85" s="123"/>
    </row>
    <row r="86" spans="1:256" s="7" customFormat="1" ht="15">
      <c r="A86" s="295" t="s">
        <v>10</v>
      </c>
      <c r="B86" s="296"/>
      <c r="C86" s="296"/>
      <c r="D86" s="296"/>
      <c r="E86" s="296"/>
      <c r="F86" s="296"/>
      <c r="G86" s="296"/>
      <c r="H86" s="296"/>
      <c r="I86" s="296"/>
      <c r="J86" s="296"/>
      <c r="K86" s="296"/>
      <c r="L86" s="296"/>
      <c r="M86" s="296"/>
      <c r="N86" s="296"/>
      <c r="O86" s="296"/>
      <c r="P86" s="296"/>
      <c r="Q86" s="296"/>
      <c r="R86" s="296"/>
      <c r="S86" s="296"/>
      <c r="T86" s="296"/>
      <c r="U86" s="296"/>
      <c r="V86" s="296"/>
      <c r="W86" s="124"/>
      <c r="X86" s="91"/>
      <c r="Y86" s="91"/>
      <c r="Z86" s="91"/>
      <c r="AA86" s="91"/>
      <c r="AB86" s="91"/>
      <c r="AC86" s="91"/>
      <c r="AD86" s="91"/>
      <c r="AE86" s="91"/>
      <c r="AF86" s="91"/>
      <c r="AG86" s="91"/>
      <c r="AH86" s="91"/>
      <c r="AI86" s="91"/>
      <c r="AJ86" s="91"/>
      <c r="AK86" s="91"/>
      <c r="AL86" s="91"/>
      <c r="AM86" s="91"/>
      <c r="AN86" s="91"/>
      <c r="AO86" s="91"/>
      <c r="AP86" s="91"/>
      <c r="AQ86" s="91"/>
      <c r="AR86" s="91"/>
      <c r="AS86" s="90"/>
      <c r="AT86" s="91"/>
      <c r="AU86" s="91"/>
      <c r="AV86" s="91"/>
      <c r="AW86" s="91"/>
      <c r="AX86" s="91"/>
      <c r="AY86" s="91"/>
      <c r="AZ86" s="91"/>
      <c r="BA86" s="91"/>
      <c r="BB86" s="91"/>
      <c r="BC86" s="91"/>
      <c r="BD86" s="91"/>
      <c r="BE86" s="91"/>
      <c r="BF86" s="91"/>
      <c r="BG86" s="91"/>
      <c r="BH86" s="91"/>
      <c r="BI86" s="91"/>
      <c r="BJ86" s="91"/>
      <c r="BK86" s="91"/>
      <c r="BL86" s="91"/>
      <c r="BM86" s="91"/>
      <c r="BN86" s="91"/>
      <c r="BO86" s="90"/>
      <c r="BP86" s="91"/>
      <c r="BQ86" s="91"/>
      <c r="BR86" s="91"/>
      <c r="BS86" s="91"/>
      <c r="BT86" s="91"/>
      <c r="BU86" s="91"/>
      <c r="BV86" s="91"/>
      <c r="BW86" s="91"/>
      <c r="BX86" s="91"/>
      <c r="BY86" s="91"/>
      <c r="BZ86" s="91"/>
      <c r="CA86" s="91"/>
      <c r="CB86" s="91"/>
      <c r="CC86" s="91"/>
      <c r="CD86" s="91"/>
      <c r="CE86" s="91"/>
      <c r="CF86" s="91"/>
      <c r="CG86" s="91"/>
      <c r="CH86" s="91"/>
      <c r="CI86" s="91"/>
      <c r="CJ86" s="91"/>
      <c r="CK86" s="90"/>
      <c r="CL86" s="91"/>
      <c r="CM86" s="91"/>
      <c r="CN86" s="91"/>
      <c r="CO86" s="91"/>
      <c r="CP86" s="91"/>
      <c r="CQ86" s="91"/>
      <c r="CR86" s="91"/>
      <c r="CS86" s="91"/>
      <c r="CT86" s="91"/>
      <c r="CU86" s="91"/>
      <c r="CV86" s="91"/>
      <c r="CW86" s="91"/>
      <c r="CX86" s="91"/>
      <c r="CY86" s="91"/>
      <c r="CZ86" s="91"/>
      <c r="DA86" s="91"/>
      <c r="DB86" s="91"/>
      <c r="DC86" s="91"/>
      <c r="DD86" s="91"/>
      <c r="DE86" s="91"/>
      <c r="DF86" s="91"/>
      <c r="DG86" s="90"/>
      <c r="DH86" s="91"/>
      <c r="DI86" s="91"/>
      <c r="DJ86" s="91"/>
      <c r="DK86" s="91"/>
      <c r="DL86" s="91"/>
      <c r="DM86" s="91"/>
      <c r="DN86" s="91"/>
      <c r="DO86" s="91"/>
      <c r="DP86" s="91"/>
      <c r="DQ86" s="91"/>
      <c r="DR86" s="91"/>
      <c r="DS86" s="91"/>
      <c r="DT86" s="91"/>
      <c r="DU86" s="91"/>
      <c r="DV86" s="91"/>
      <c r="DW86" s="91"/>
      <c r="DX86" s="91"/>
      <c r="DY86" s="91"/>
      <c r="DZ86" s="91"/>
      <c r="EA86" s="91"/>
      <c r="EB86" s="91"/>
      <c r="EC86" s="90"/>
      <c r="ED86" s="91"/>
      <c r="EE86" s="91"/>
      <c r="EF86" s="91"/>
      <c r="EG86" s="91"/>
      <c r="EH86" s="91"/>
      <c r="EI86" s="91"/>
      <c r="EJ86" s="91"/>
      <c r="EK86" s="91"/>
      <c r="EL86" s="91"/>
      <c r="EM86" s="91"/>
      <c r="EN86" s="91"/>
      <c r="EO86" s="91"/>
      <c r="EP86" s="91"/>
      <c r="EQ86" s="91"/>
      <c r="ER86" s="91"/>
      <c r="ES86" s="91"/>
      <c r="ET86" s="91"/>
      <c r="EU86" s="91"/>
      <c r="EV86" s="91"/>
      <c r="EW86" s="91"/>
      <c r="EX86" s="91"/>
      <c r="EY86" s="90"/>
      <c r="EZ86" s="91"/>
      <c r="FA86" s="91"/>
      <c r="FB86" s="91"/>
      <c r="FC86" s="91"/>
      <c r="FD86" s="91"/>
      <c r="FE86" s="91"/>
      <c r="FF86" s="91"/>
      <c r="FG86" s="91"/>
      <c r="FH86" s="91"/>
      <c r="FI86" s="91"/>
      <c r="FJ86" s="91"/>
      <c r="FK86" s="91"/>
      <c r="FL86" s="91"/>
      <c r="FM86" s="91"/>
      <c r="FN86" s="91"/>
      <c r="FO86" s="91"/>
      <c r="FP86" s="91"/>
      <c r="FQ86" s="91"/>
      <c r="FR86" s="91"/>
      <c r="FS86" s="91"/>
      <c r="FT86" s="91"/>
      <c r="FU86" s="90"/>
      <c r="FV86" s="91"/>
      <c r="FW86" s="91"/>
      <c r="FX86" s="91"/>
      <c r="FY86" s="91"/>
      <c r="FZ86" s="91"/>
      <c r="GA86" s="91"/>
      <c r="GB86" s="91"/>
      <c r="GC86" s="91"/>
      <c r="GD86" s="91"/>
      <c r="GE86" s="91"/>
      <c r="GF86" s="91"/>
      <c r="GG86" s="91"/>
      <c r="GH86" s="91"/>
      <c r="GI86" s="91"/>
      <c r="GJ86" s="91"/>
      <c r="GK86" s="91"/>
      <c r="GL86" s="91"/>
      <c r="GM86" s="91"/>
      <c r="GN86" s="91"/>
      <c r="GO86" s="91"/>
      <c r="GP86" s="91"/>
      <c r="GQ86" s="90"/>
      <c r="GR86" s="91"/>
      <c r="GS86" s="91"/>
      <c r="GT86" s="91"/>
      <c r="GU86" s="91"/>
      <c r="GV86" s="91"/>
      <c r="GW86" s="91"/>
      <c r="GX86" s="91"/>
      <c r="GY86" s="91"/>
      <c r="GZ86" s="91"/>
      <c r="HA86" s="91"/>
      <c r="HB86" s="91"/>
      <c r="HC86" s="91"/>
      <c r="HD86" s="91"/>
      <c r="HE86" s="91"/>
      <c r="HF86" s="91"/>
      <c r="HG86" s="91"/>
      <c r="HH86" s="91"/>
      <c r="HI86" s="91"/>
      <c r="HJ86" s="91"/>
      <c r="HK86" s="91"/>
      <c r="HL86" s="91"/>
      <c r="HM86" s="90"/>
      <c r="HN86" s="91"/>
      <c r="HO86" s="91"/>
      <c r="HP86" s="91"/>
      <c r="HQ86" s="91"/>
      <c r="HR86" s="91"/>
      <c r="HS86" s="91"/>
      <c r="HT86" s="91"/>
      <c r="HU86" s="91"/>
      <c r="HV86" s="91"/>
      <c r="HW86" s="91"/>
      <c r="HX86" s="91"/>
      <c r="HY86" s="91"/>
      <c r="HZ86" s="91"/>
      <c r="IA86" s="91"/>
      <c r="IB86" s="91"/>
      <c r="IC86" s="91"/>
      <c r="ID86" s="91"/>
      <c r="IE86" s="91"/>
      <c r="IF86" s="91"/>
      <c r="IG86" s="91"/>
      <c r="IH86" s="91"/>
      <c r="II86" s="90"/>
      <c r="IJ86" s="91"/>
      <c r="IK86" s="91"/>
      <c r="IL86" s="91"/>
      <c r="IM86" s="91"/>
      <c r="IN86" s="91"/>
      <c r="IO86" s="91"/>
      <c r="IP86" s="91"/>
      <c r="IQ86" s="91"/>
      <c r="IR86" s="91"/>
      <c r="IS86" s="91"/>
      <c r="IT86" s="91"/>
      <c r="IU86" s="91"/>
      <c r="IV86" s="91"/>
    </row>
    <row r="87" spans="1:256" s="7" customFormat="1" ht="15">
      <c r="A87" s="297"/>
      <c r="B87" s="298"/>
      <c r="C87" s="298"/>
      <c r="D87" s="298"/>
      <c r="E87" s="298"/>
      <c r="F87" s="298"/>
      <c r="G87" s="298"/>
      <c r="H87" s="298"/>
      <c r="I87" s="298"/>
      <c r="J87" s="298"/>
      <c r="K87" s="298"/>
      <c r="L87" s="298"/>
      <c r="M87" s="298"/>
      <c r="N87" s="298"/>
      <c r="O87" s="298"/>
      <c r="P87" s="298"/>
      <c r="Q87" s="298"/>
      <c r="R87" s="298"/>
      <c r="S87" s="298"/>
      <c r="T87" s="298"/>
      <c r="U87" s="298"/>
      <c r="V87" s="299"/>
      <c r="W87" s="124"/>
      <c r="X87" s="91"/>
      <c r="Y87" s="91"/>
      <c r="Z87" s="91"/>
      <c r="AA87" s="91"/>
      <c r="AB87" s="91"/>
      <c r="AC87" s="91"/>
      <c r="AD87" s="91"/>
      <c r="AE87" s="91"/>
      <c r="AF87" s="91"/>
      <c r="AG87" s="91"/>
      <c r="AH87" s="91"/>
      <c r="AI87" s="91"/>
      <c r="AJ87" s="91"/>
      <c r="AK87" s="91"/>
      <c r="AL87" s="91"/>
      <c r="AM87" s="91"/>
      <c r="AN87" s="91"/>
      <c r="AO87" s="91"/>
      <c r="AP87" s="91"/>
      <c r="AQ87" s="91"/>
      <c r="AR87" s="91"/>
      <c r="AS87" s="90"/>
      <c r="AT87" s="91"/>
      <c r="AU87" s="91"/>
      <c r="AV87" s="91"/>
      <c r="AW87" s="91"/>
      <c r="AX87" s="91"/>
      <c r="AY87" s="91"/>
      <c r="AZ87" s="91"/>
      <c r="BA87" s="91"/>
      <c r="BB87" s="91"/>
      <c r="BC87" s="91"/>
      <c r="BD87" s="91"/>
      <c r="BE87" s="91"/>
      <c r="BF87" s="91"/>
      <c r="BG87" s="91"/>
      <c r="BH87" s="91"/>
      <c r="BI87" s="91"/>
      <c r="BJ87" s="91"/>
      <c r="BK87" s="91"/>
      <c r="BL87" s="91"/>
      <c r="BM87" s="91"/>
      <c r="BN87" s="91"/>
      <c r="BO87" s="90"/>
      <c r="BP87" s="91"/>
      <c r="BQ87" s="91"/>
      <c r="BR87" s="91"/>
      <c r="BS87" s="91"/>
      <c r="BT87" s="91"/>
      <c r="BU87" s="91"/>
      <c r="BV87" s="91"/>
      <c r="BW87" s="91"/>
      <c r="BX87" s="91"/>
      <c r="BY87" s="91"/>
      <c r="BZ87" s="91"/>
      <c r="CA87" s="91"/>
      <c r="CB87" s="91"/>
      <c r="CC87" s="91"/>
      <c r="CD87" s="91"/>
      <c r="CE87" s="91"/>
      <c r="CF87" s="91"/>
      <c r="CG87" s="91"/>
      <c r="CH87" s="91"/>
      <c r="CI87" s="91"/>
      <c r="CJ87" s="91"/>
      <c r="CK87" s="90"/>
      <c r="CL87" s="91"/>
      <c r="CM87" s="91"/>
      <c r="CN87" s="91"/>
      <c r="CO87" s="91"/>
      <c r="CP87" s="91"/>
      <c r="CQ87" s="91"/>
      <c r="CR87" s="91"/>
      <c r="CS87" s="91"/>
      <c r="CT87" s="91"/>
      <c r="CU87" s="91"/>
      <c r="CV87" s="91"/>
      <c r="CW87" s="91"/>
      <c r="CX87" s="91"/>
      <c r="CY87" s="91"/>
      <c r="CZ87" s="91"/>
      <c r="DA87" s="91"/>
      <c r="DB87" s="91"/>
      <c r="DC87" s="91"/>
      <c r="DD87" s="91"/>
      <c r="DE87" s="91"/>
      <c r="DF87" s="91"/>
      <c r="DG87" s="90"/>
      <c r="DH87" s="91"/>
      <c r="DI87" s="91"/>
      <c r="DJ87" s="91"/>
      <c r="DK87" s="91"/>
      <c r="DL87" s="91"/>
      <c r="DM87" s="91"/>
      <c r="DN87" s="91"/>
      <c r="DO87" s="91"/>
      <c r="DP87" s="91"/>
      <c r="DQ87" s="91"/>
      <c r="DR87" s="91"/>
      <c r="DS87" s="91"/>
      <c r="DT87" s="91"/>
      <c r="DU87" s="91"/>
      <c r="DV87" s="91"/>
      <c r="DW87" s="91"/>
      <c r="DX87" s="91"/>
      <c r="DY87" s="91"/>
      <c r="DZ87" s="91"/>
      <c r="EA87" s="91"/>
      <c r="EB87" s="91"/>
      <c r="EC87" s="90"/>
      <c r="ED87" s="91"/>
      <c r="EE87" s="91"/>
      <c r="EF87" s="91"/>
      <c r="EG87" s="91"/>
      <c r="EH87" s="91"/>
      <c r="EI87" s="91"/>
      <c r="EJ87" s="91"/>
      <c r="EK87" s="91"/>
      <c r="EL87" s="91"/>
      <c r="EM87" s="91"/>
      <c r="EN87" s="91"/>
      <c r="EO87" s="91"/>
      <c r="EP87" s="91"/>
      <c r="EQ87" s="91"/>
      <c r="ER87" s="91"/>
      <c r="ES87" s="91"/>
      <c r="ET87" s="91"/>
      <c r="EU87" s="91"/>
      <c r="EV87" s="91"/>
      <c r="EW87" s="91"/>
      <c r="EX87" s="91"/>
      <c r="EY87" s="90"/>
      <c r="EZ87" s="91"/>
      <c r="FA87" s="91"/>
      <c r="FB87" s="91"/>
      <c r="FC87" s="91"/>
      <c r="FD87" s="91"/>
      <c r="FE87" s="91"/>
      <c r="FF87" s="91"/>
      <c r="FG87" s="91"/>
      <c r="FH87" s="91"/>
      <c r="FI87" s="91"/>
      <c r="FJ87" s="91"/>
      <c r="FK87" s="91"/>
      <c r="FL87" s="91"/>
      <c r="FM87" s="91"/>
      <c r="FN87" s="91"/>
      <c r="FO87" s="91"/>
      <c r="FP87" s="91"/>
      <c r="FQ87" s="91"/>
      <c r="FR87" s="91"/>
      <c r="FS87" s="91"/>
      <c r="FT87" s="91"/>
      <c r="FU87" s="90"/>
      <c r="FV87" s="91"/>
      <c r="FW87" s="91"/>
      <c r="FX87" s="91"/>
      <c r="FY87" s="91"/>
      <c r="FZ87" s="91"/>
      <c r="GA87" s="91"/>
      <c r="GB87" s="91"/>
      <c r="GC87" s="91"/>
      <c r="GD87" s="91"/>
      <c r="GE87" s="91"/>
      <c r="GF87" s="91"/>
      <c r="GG87" s="91"/>
      <c r="GH87" s="91"/>
      <c r="GI87" s="91"/>
      <c r="GJ87" s="91"/>
      <c r="GK87" s="91"/>
      <c r="GL87" s="91"/>
      <c r="GM87" s="91"/>
      <c r="GN87" s="91"/>
      <c r="GO87" s="91"/>
      <c r="GP87" s="91"/>
      <c r="GQ87" s="90"/>
      <c r="GR87" s="91"/>
      <c r="GS87" s="91"/>
      <c r="GT87" s="91"/>
      <c r="GU87" s="91"/>
      <c r="GV87" s="91"/>
      <c r="GW87" s="91"/>
      <c r="GX87" s="91"/>
      <c r="GY87" s="91"/>
      <c r="GZ87" s="91"/>
      <c r="HA87" s="91"/>
      <c r="HB87" s="91"/>
      <c r="HC87" s="91"/>
      <c r="HD87" s="91"/>
      <c r="HE87" s="91"/>
      <c r="HF87" s="91"/>
      <c r="HG87" s="91"/>
      <c r="HH87" s="91"/>
      <c r="HI87" s="91"/>
      <c r="HJ87" s="91"/>
      <c r="HK87" s="91"/>
      <c r="HL87" s="91"/>
      <c r="HM87" s="90"/>
      <c r="HN87" s="91"/>
      <c r="HO87" s="91"/>
      <c r="HP87" s="91"/>
      <c r="HQ87" s="91"/>
      <c r="HR87" s="91"/>
      <c r="HS87" s="91"/>
      <c r="HT87" s="91"/>
      <c r="HU87" s="91"/>
      <c r="HV87" s="91"/>
      <c r="HW87" s="91"/>
      <c r="HX87" s="91"/>
      <c r="HY87" s="91"/>
      <c r="HZ87" s="91"/>
      <c r="IA87" s="91"/>
      <c r="IB87" s="91"/>
      <c r="IC87" s="91"/>
      <c r="ID87" s="91"/>
      <c r="IE87" s="91"/>
      <c r="IF87" s="91"/>
      <c r="IG87" s="91"/>
      <c r="IH87" s="91"/>
      <c r="II87" s="90"/>
      <c r="IJ87" s="91"/>
      <c r="IK87" s="91"/>
      <c r="IL87" s="91"/>
      <c r="IM87" s="91"/>
      <c r="IN87" s="91"/>
      <c r="IO87" s="91"/>
      <c r="IP87" s="91"/>
      <c r="IQ87" s="91"/>
      <c r="IR87" s="91"/>
      <c r="IS87" s="91"/>
      <c r="IT87" s="91"/>
      <c r="IU87" s="91"/>
      <c r="IV87" s="91"/>
    </row>
    <row r="88" spans="1:256" s="7" customFormat="1" ht="15">
      <c r="A88" s="300"/>
      <c r="B88" s="301"/>
      <c r="C88" s="301"/>
      <c r="D88" s="301"/>
      <c r="E88" s="301"/>
      <c r="F88" s="301"/>
      <c r="G88" s="301"/>
      <c r="H88" s="301"/>
      <c r="I88" s="301"/>
      <c r="J88" s="301"/>
      <c r="K88" s="301"/>
      <c r="L88" s="301"/>
      <c r="M88" s="301"/>
      <c r="N88" s="301"/>
      <c r="O88" s="301"/>
      <c r="P88" s="301"/>
      <c r="Q88" s="301"/>
      <c r="R88" s="301"/>
      <c r="S88" s="301"/>
      <c r="T88" s="301"/>
      <c r="U88" s="301"/>
      <c r="V88" s="301"/>
      <c r="W88" s="124"/>
      <c r="X88" s="91"/>
      <c r="Y88" s="91"/>
      <c r="Z88" s="91"/>
      <c r="AA88" s="91"/>
      <c r="AB88" s="91"/>
      <c r="AC88" s="91"/>
      <c r="AD88" s="91"/>
      <c r="AE88" s="91"/>
      <c r="AF88" s="91"/>
      <c r="AG88" s="91"/>
      <c r="AH88" s="91"/>
      <c r="AI88" s="91"/>
      <c r="AJ88" s="91"/>
      <c r="AK88" s="91"/>
      <c r="AL88" s="91"/>
      <c r="AM88" s="91"/>
      <c r="AN88" s="91"/>
      <c r="AO88" s="91"/>
      <c r="AP88" s="91"/>
      <c r="AQ88" s="91"/>
      <c r="AR88" s="91"/>
      <c r="AS88" s="90"/>
      <c r="AT88" s="91"/>
      <c r="AU88" s="91"/>
      <c r="AV88" s="91"/>
      <c r="AW88" s="91"/>
      <c r="AX88" s="91"/>
      <c r="AY88" s="91"/>
      <c r="AZ88" s="91"/>
      <c r="BA88" s="91"/>
      <c r="BB88" s="91"/>
      <c r="BC88" s="91"/>
      <c r="BD88" s="91"/>
      <c r="BE88" s="91"/>
      <c r="BF88" s="91"/>
      <c r="BG88" s="91"/>
      <c r="BH88" s="91"/>
      <c r="BI88" s="91"/>
      <c r="BJ88" s="91"/>
      <c r="BK88" s="91"/>
      <c r="BL88" s="91"/>
      <c r="BM88" s="91"/>
      <c r="BN88" s="91"/>
      <c r="BO88" s="90"/>
      <c r="BP88" s="91"/>
      <c r="BQ88" s="91"/>
      <c r="BR88" s="91"/>
      <c r="BS88" s="91"/>
      <c r="BT88" s="91"/>
      <c r="BU88" s="91"/>
      <c r="BV88" s="91"/>
      <c r="BW88" s="91"/>
      <c r="BX88" s="91"/>
      <c r="BY88" s="91"/>
      <c r="BZ88" s="91"/>
      <c r="CA88" s="91"/>
      <c r="CB88" s="91"/>
      <c r="CC88" s="91"/>
      <c r="CD88" s="91"/>
      <c r="CE88" s="91"/>
      <c r="CF88" s="91"/>
      <c r="CG88" s="91"/>
      <c r="CH88" s="91"/>
      <c r="CI88" s="91"/>
      <c r="CJ88" s="91"/>
      <c r="CK88" s="90"/>
      <c r="CL88" s="91"/>
      <c r="CM88" s="91"/>
      <c r="CN88" s="91"/>
      <c r="CO88" s="91"/>
      <c r="CP88" s="91"/>
      <c r="CQ88" s="91"/>
      <c r="CR88" s="91"/>
      <c r="CS88" s="91"/>
      <c r="CT88" s="91"/>
      <c r="CU88" s="91"/>
      <c r="CV88" s="91"/>
      <c r="CW88" s="91"/>
      <c r="CX88" s="91"/>
      <c r="CY88" s="91"/>
      <c r="CZ88" s="91"/>
      <c r="DA88" s="91"/>
      <c r="DB88" s="91"/>
      <c r="DC88" s="91"/>
      <c r="DD88" s="91"/>
      <c r="DE88" s="91"/>
      <c r="DF88" s="91"/>
      <c r="DG88" s="90"/>
      <c r="DH88" s="91"/>
      <c r="DI88" s="91"/>
      <c r="DJ88" s="91"/>
      <c r="DK88" s="91"/>
      <c r="DL88" s="91"/>
      <c r="DM88" s="91"/>
      <c r="DN88" s="91"/>
      <c r="DO88" s="91"/>
      <c r="DP88" s="91"/>
      <c r="DQ88" s="91"/>
      <c r="DR88" s="91"/>
      <c r="DS88" s="91"/>
      <c r="DT88" s="91"/>
      <c r="DU88" s="91"/>
      <c r="DV88" s="91"/>
      <c r="DW88" s="91"/>
      <c r="DX88" s="91"/>
      <c r="DY88" s="91"/>
      <c r="DZ88" s="91"/>
      <c r="EA88" s="91"/>
      <c r="EB88" s="91"/>
      <c r="EC88" s="90"/>
      <c r="ED88" s="91"/>
      <c r="EE88" s="91"/>
      <c r="EF88" s="91"/>
      <c r="EG88" s="91"/>
      <c r="EH88" s="91"/>
      <c r="EI88" s="91"/>
      <c r="EJ88" s="91"/>
      <c r="EK88" s="91"/>
      <c r="EL88" s="91"/>
      <c r="EM88" s="91"/>
      <c r="EN88" s="91"/>
      <c r="EO88" s="91"/>
      <c r="EP88" s="91"/>
      <c r="EQ88" s="91"/>
      <c r="ER88" s="91"/>
      <c r="ES88" s="91"/>
      <c r="ET88" s="91"/>
      <c r="EU88" s="91"/>
      <c r="EV88" s="91"/>
      <c r="EW88" s="91"/>
      <c r="EX88" s="91"/>
      <c r="EY88" s="90"/>
      <c r="EZ88" s="91"/>
      <c r="FA88" s="91"/>
      <c r="FB88" s="91"/>
      <c r="FC88" s="91"/>
      <c r="FD88" s="91"/>
      <c r="FE88" s="91"/>
      <c r="FF88" s="91"/>
      <c r="FG88" s="91"/>
      <c r="FH88" s="91"/>
      <c r="FI88" s="91"/>
      <c r="FJ88" s="91"/>
      <c r="FK88" s="91"/>
      <c r="FL88" s="91"/>
      <c r="FM88" s="91"/>
      <c r="FN88" s="91"/>
      <c r="FO88" s="91"/>
      <c r="FP88" s="91"/>
      <c r="FQ88" s="91"/>
      <c r="FR88" s="91"/>
      <c r="FS88" s="91"/>
      <c r="FT88" s="91"/>
      <c r="FU88" s="90"/>
      <c r="FV88" s="91"/>
      <c r="FW88" s="91"/>
      <c r="FX88" s="91"/>
      <c r="FY88" s="91"/>
      <c r="FZ88" s="91"/>
      <c r="GA88" s="91"/>
      <c r="GB88" s="91"/>
      <c r="GC88" s="91"/>
      <c r="GD88" s="91"/>
      <c r="GE88" s="91"/>
      <c r="GF88" s="91"/>
      <c r="GG88" s="91"/>
      <c r="GH88" s="91"/>
      <c r="GI88" s="91"/>
      <c r="GJ88" s="91"/>
      <c r="GK88" s="91"/>
      <c r="GL88" s="91"/>
      <c r="GM88" s="91"/>
      <c r="GN88" s="91"/>
      <c r="GO88" s="91"/>
      <c r="GP88" s="91"/>
      <c r="GQ88" s="90"/>
      <c r="GR88" s="91"/>
      <c r="GS88" s="91"/>
      <c r="GT88" s="91"/>
      <c r="GU88" s="91"/>
      <c r="GV88" s="91"/>
      <c r="GW88" s="91"/>
      <c r="GX88" s="91"/>
      <c r="GY88" s="91"/>
      <c r="GZ88" s="91"/>
      <c r="HA88" s="91"/>
      <c r="HB88" s="91"/>
      <c r="HC88" s="91"/>
      <c r="HD88" s="91"/>
      <c r="HE88" s="91"/>
      <c r="HF88" s="91"/>
      <c r="HG88" s="91"/>
      <c r="HH88" s="91"/>
      <c r="HI88" s="91"/>
      <c r="HJ88" s="91"/>
      <c r="HK88" s="91"/>
      <c r="HL88" s="91"/>
      <c r="HM88" s="90"/>
      <c r="HN88" s="91"/>
      <c r="HO88" s="91"/>
      <c r="HP88" s="91"/>
      <c r="HQ88" s="91"/>
      <c r="HR88" s="91"/>
      <c r="HS88" s="91"/>
      <c r="HT88" s="91"/>
      <c r="HU88" s="91"/>
      <c r="HV88" s="91"/>
      <c r="HW88" s="91"/>
      <c r="HX88" s="91"/>
      <c r="HY88" s="91"/>
      <c r="HZ88" s="91"/>
      <c r="IA88" s="91"/>
      <c r="IB88" s="91"/>
      <c r="IC88" s="91"/>
      <c r="ID88" s="91"/>
      <c r="IE88" s="91"/>
      <c r="IF88" s="91"/>
      <c r="IG88" s="91"/>
      <c r="IH88" s="91"/>
      <c r="II88" s="90"/>
      <c r="IJ88" s="91"/>
      <c r="IK88" s="91"/>
      <c r="IL88" s="91"/>
      <c r="IM88" s="91"/>
      <c r="IN88" s="91"/>
      <c r="IO88" s="91"/>
      <c r="IP88" s="91"/>
      <c r="IQ88" s="91"/>
      <c r="IR88" s="91"/>
      <c r="IS88" s="91"/>
      <c r="IT88" s="91"/>
      <c r="IU88" s="91"/>
      <c r="IV88" s="91"/>
    </row>
    <row r="89" spans="1:256" s="7" customFormat="1" ht="10.5" customHeight="1">
      <c r="A89" s="295" t="s">
        <v>9</v>
      </c>
      <c r="B89" s="296"/>
      <c r="C89" s="296"/>
      <c r="D89" s="296"/>
      <c r="E89" s="296"/>
      <c r="F89" s="296"/>
      <c r="G89" s="296"/>
      <c r="H89" s="296"/>
      <c r="I89" s="296"/>
      <c r="J89" s="296"/>
      <c r="K89" s="296"/>
      <c r="L89" s="296"/>
      <c r="M89" s="296"/>
      <c r="N89" s="296"/>
      <c r="O89" s="296"/>
      <c r="P89" s="296"/>
      <c r="Q89" s="296"/>
      <c r="R89" s="296"/>
      <c r="S89" s="296"/>
      <c r="T89" s="296"/>
      <c r="U89" s="296"/>
      <c r="V89" s="296"/>
      <c r="W89" s="124"/>
      <c r="X89" s="91"/>
      <c r="Y89" s="91"/>
      <c r="Z89" s="91"/>
      <c r="AA89" s="91"/>
      <c r="AB89" s="91"/>
      <c r="AC89" s="91"/>
      <c r="AD89" s="91"/>
      <c r="AE89" s="91"/>
      <c r="AF89" s="91"/>
      <c r="AG89" s="91"/>
      <c r="AH89" s="91"/>
      <c r="AI89" s="91"/>
      <c r="AJ89" s="91"/>
      <c r="AK89" s="91"/>
      <c r="AL89" s="91"/>
      <c r="AM89" s="91"/>
      <c r="AN89" s="91"/>
      <c r="AO89" s="91"/>
      <c r="AP89" s="91"/>
      <c r="AQ89" s="91"/>
      <c r="AR89" s="91"/>
      <c r="AS89" s="90"/>
      <c r="AT89" s="91"/>
      <c r="AU89" s="91"/>
      <c r="AV89" s="91"/>
      <c r="AW89" s="91"/>
      <c r="AX89" s="91"/>
      <c r="AY89" s="91"/>
      <c r="AZ89" s="91"/>
      <c r="BA89" s="91"/>
      <c r="BB89" s="91"/>
      <c r="BC89" s="91"/>
      <c r="BD89" s="91"/>
      <c r="BE89" s="91"/>
      <c r="BF89" s="91"/>
      <c r="BG89" s="91"/>
      <c r="BH89" s="91"/>
      <c r="BI89" s="91"/>
      <c r="BJ89" s="91"/>
      <c r="BK89" s="91"/>
      <c r="BL89" s="91"/>
      <c r="BM89" s="91"/>
      <c r="BN89" s="91"/>
      <c r="BO89" s="90"/>
      <c r="BP89" s="91"/>
      <c r="BQ89" s="91"/>
      <c r="BR89" s="91"/>
      <c r="BS89" s="91"/>
      <c r="BT89" s="91"/>
      <c r="BU89" s="91"/>
      <c r="BV89" s="91"/>
      <c r="BW89" s="91"/>
      <c r="BX89" s="91"/>
      <c r="BY89" s="91"/>
      <c r="BZ89" s="91"/>
      <c r="CA89" s="91"/>
      <c r="CB89" s="91"/>
      <c r="CC89" s="91"/>
      <c r="CD89" s="91"/>
      <c r="CE89" s="91"/>
      <c r="CF89" s="91"/>
      <c r="CG89" s="91"/>
      <c r="CH89" s="91"/>
      <c r="CI89" s="91"/>
      <c r="CJ89" s="91"/>
      <c r="CK89" s="90"/>
      <c r="CL89" s="91"/>
      <c r="CM89" s="91"/>
      <c r="CN89" s="91"/>
      <c r="CO89" s="91"/>
      <c r="CP89" s="91"/>
      <c r="CQ89" s="91"/>
      <c r="CR89" s="91"/>
      <c r="CS89" s="91"/>
      <c r="CT89" s="91"/>
      <c r="CU89" s="91"/>
      <c r="CV89" s="91"/>
      <c r="CW89" s="91"/>
      <c r="CX89" s="91"/>
      <c r="CY89" s="91"/>
      <c r="CZ89" s="91"/>
      <c r="DA89" s="91"/>
      <c r="DB89" s="91"/>
      <c r="DC89" s="91"/>
      <c r="DD89" s="91"/>
      <c r="DE89" s="91"/>
      <c r="DF89" s="91"/>
      <c r="DG89" s="90"/>
      <c r="DH89" s="91"/>
      <c r="DI89" s="91"/>
      <c r="DJ89" s="91"/>
      <c r="DK89" s="91"/>
      <c r="DL89" s="91"/>
      <c r="DM89" s="91"/>
      <c r="DN89" s="91"/>
      <c r="DO89" s="91"/>
      <c r="DP89" s="91"/>
      <c r="DQ89" s="91"/>
      <c r="DR89" s="91"/>
      <c r="DS89" s="91"/>
      <c r="DT89" s="91"/>
      <c r="DU89" s="91"/>
      <c r="DV89" s="91"/>
      <c r="DW89" s="91"/>
      <c r="DX89" s="91"/>
      <c r="DY89" s="91"/>
      <c r="DZ89" s="91"/>
      <c r="EA89" s="91"/>
      <c r="EB89" s="91"/>
      <c r="EC89" s="90"/>
      <c r="ED89" s="91"/>
      <c r="EE89" s="91"/>
      <c r="EF89" s="91"/>
      <c r="EG89" s="91"/>
      <c r="EH89" s="91"/>
      <c r="EI89" s="91"/>
      <c r="EJ89" s="91"/>
      <c r="EK89" s="91"/>
      <c r="EL89" s="91"/>
      <c r="EM89" s="91"/>
      <c r="EN89" s="91"/>
      <c r="EO89" s="91"/>
      <c r="EP89" s="91"/>
      <c r="EQ89" s="91"/>
      <c r="ER89" s="91"/>
      <c r="ES89" s="91"/>
      <c r="ET89" s="91"/>
      <c r="EU89" s="91"/>
      <c r="EV89" s="91"/>
      <c r="EW89" s="91"/>
      <c r="EX89" s="91"/>
      <c r="EY89" s="90"/>
      <c r="EZ89" s="91"/>
      <c r="FA89" s="91"/>
      <c r="FB89" s="91"/>
      <c r="FC89" s="91"/>
      <c r="FD89" s="91"/>
      <c r="FE89" s="91"/>
      <c r="FF89" s="91"/>
      <c r="FG89" s="91"/>
      <c r="FH89" s="91"/>
      <c r="FI89" s="91"/>
      <c r="FJ89" s="91"/>
      <c r="FK89" s="91"/>
      <c r="FL89" s="91"/>
      <c r="FM89" s="91"/>
      <c r="FN89" s="91"/>
      <c r="FO89" s="91"/>
      <c r="FP89" s="91"/>
      <c r="FQ89" s="91"/>
      <c r="FR89" s="91"/>
      <c r="FS89" s="91"/>
      <c r="FT89" s="91"/>
      <c r="FU89" s="90"/>
      <c r="FV89" s="91"/>
      <c r="FW89" s="91"/>
      <c r="FX89" s="91"/>
      <c r="FY89" s="91"/>
      <c r="FZ89" s="91"/>
      <c r="GA89" s="91"/>
      <c r="GB89" s="91"/>
      <c r="GC89" s="91"/>
      <c r="GD89" s="91"/>
      <c r="GE89" s="91"/>
      <c r="GF89" s="91"/>
      <c r="GG89" s="91"/>
      <c r="GH89" s="91"/>
      <c r="GI89" s="91"/>
      <c r="GJ89" s="91"/>
      <c r="GK89" s="91"/>
      <c r="GL89" s="91"/>
      <c r="GM89" s="91"/>
      <c r="GN89" s="91"/>
      <c r="GO89" s="91"/>
      <c r="GP89" s="91"/>
      <c r="GQ89" s="90"/>
      <c r="GR89" s="91"/>
      <c r="GS89" s="91"/>
      <c r="GT89" s="91"/>
      <c r="GU89" s="91"/>
      <c r="GV89" s="91"/>
      <c r="GW89" s="91"/>
      <c r="GX89" s="91"/>
      <c r="GY89" s="91"/>
      <c r="GZ89" s="91"/>
      <c r="HA89" s="91"/>
      <c r="HB89" s="91"/>
      <c r="HC89" s="91"/>
      <c r="HD89" s="91"/>
      <c r="HE89" s="91"/>
      <c r="HF89" s="91"/>
      <c r="HG89" s="91"/>
      <c r="HH89" s="91"/>
      <c r="HI89" s="91"/>
      <c r="HJ89" s="91"/>
      <c r="HK89" s="91"/>
      <c r="HL89" s="91"/>
      <c r="HM89" s="90"/>
      <c r="HN89" s="91"/>
      <c r="HO89" s="91"/>
      <c r="HP89" s="91"/>
      <c r="HQ89" s="91"/>
      <c r="HR89" s="91"/>
      <c r="HS89" s="91"/>
      <c r="HT89" s="91"/>
      <c r="HU89" s="91"/>
      <c r="HV89" s="91"/>
      <c r="HW89" s="91"/>
      <c r="HX89" s="91"/>
      <c r="HY89" s="91"/>
      <c r="HZ89" s="91"/>
      <c r="IA89" s="91"/>
      <c r="IB89" s="91"/>
      <c r="IC89" s="91"/>
      <c r="ID89" s="91"/>
      <c r="IE89" s="91"/>
      <c r="IF89" s="91"/>
      <c r="IG89" s="91"/>
      <c r="IH89" s="91"/>
      <c r="II89" s="90"/>
      <c r="IJ89" s="91"/>
      <c r="IK89" s="91"/>
      <c r="IL89" s="91"/>
      <c r="IM89" s="91"/>
      <c r="IN89" s="91"/>
      <c r="IO89" s="91"/>
      <c r="IP89" s="91"/>
      <c r="IQ89" s="91"/>
      <c r="IR89" s="91"/>
      <c r="IS89" s="91"/>
      <c r="IT89" s="91"/>
      <c r="IU89" s="91"/>
      <c r="IV89" s="91"/>
    </row>
    <row r="90" spans="1:256" s="7" customFormat="1" ht="12" customHeight="1">
      <c r="A90" s="297"/>
      <c r="B90" s="298"/>
      <c r="C90" s="298"/>
      <c r="D90" s="298"/>
      <c r="E90" s="298"/>
      <c r="F90" s="298"/>
      <c r="G90" s="298"/>
      <c r="H90" s="298"/>
      <c r="I90" s="298"/>
      <c r="J90" s="298"/>
      <c r="K90" s="298"/>
      <c r="L90" s="298"/>
      <c r="M90" s="298"/>
      <c r="N90" s="298"/>
      <c r="O90" s="298"/>
      <c r="P90" s="298"/>
      <c r="Q90" s="298"/>
      <c r="R90" s="298"/>
      <c r="S90" s="298"/>
      <c r="T90" s="298"/>
      <c r="U90" s="298"/>
      <c r="V90" s="299"/>
      <c r="W90" s="124"/>
      <c r="X90" s="91"/>
      <c r="Y90" s="91"/>
      <c r="Z90" s="91"/>
      <c r="AA90" s="91"/>
      <c r="AB90" s="91"/>
      <c r="AC90" s="91"/>
      <c r="AD90" s="91"/>
      <c r="AE90" s="91"/>
      <c r="AF90" s="91"/>
      <c r="AG90" s="91"/>
      <c r="AH90" s="91"/>
      <c r="AI90" s="91"/>
      <c r="AJ90" s="91"/>
      <c r="AK90" s="91"/>
      <c r="AL90" s="91"/>
      <c r="AM90" s="91"/>
      <c r="AN90" s="91"/>
      <c r="AO90" s="91"/>
      <c r="AP90" s="91"/>
      <c r="AQ90" s="91"/>
      <c r="AR90" s="91"/>
      <c r="AS90" s="90"/>
      <c r="AT90" s="91"/>
      <c r="AU90" s="91"/>
      <c r="AV90" s="91"/>
      <c r="AW90" s="91"/>
      <c r="AX90" s="91"/>
      <c r="AY90" s="91"/>
      <c r="AZ90" s="91"/>
      <c r="BA90" s="91"/>
      <c r="BB90" s="91"/>
      <c r="BC90" s="91"/>
      <c r="BD90" s="91"/>
      <c r="BE90" s="91"/>
      <c r="BF90" s="91"/>
      <c r="BG90" s="91"/>
      <c r="BH90" s="91"/>
      <c r="BI90" s="91"/>
      <c r="BJ90" s="91"/>
      <c r="BK90" s="91"/>
      <c r="BL90" s="91"/>
      <c r="BM90" s="91"/>
      <c r="BN90" s="91"/>
      <c r="BO90" s="90"/>
      <c r="BP90" s="91"/>
      <c r="BQ90" s="91"/>
      <c r="BR90" s="91"/>
      <c r="BS90" s="91"/>
      <c r="BT90" s="91"/>
      <c r="BU90" s="91"/>
      <c r="BV90" s="91"/>
      <c r="BW90" s="91"/>
      <c r="BX90" s="91"/>
      <c r="BY90" s="91"/>
      <c r="BZ90" s="91"/>
      <c r="CA90" s="91"/>
      <c r="CB90" s="91"/>
      <c r="CC90" s="91"/>
      <c r="CD90" s="91"/>
      <c r="CE90" s="91"/>
      <c r="CF90" s="91"/>
      <c r="CG90" s="91"/>
      <c r="CH90" s="91"/>
      <c r="CI90" s="91"/>
      <c r="CJ90" s="91"/>
      <c r="CK90" s="90"/>
      <c r="CL90" s="91"/>
      <c r="CM90" s="91"/>
      <c r="CN90" s="91"/>
      <c r="CO90" s="91"/>
      <c r="CP90" s="91"/>
      <c r="CQ90" s="91"/>
      <c r="CR90" s="91"/>
      <c r="CS90" s="91"/>
      <c r="CT90" s="91"/>
      <c r="CU90" s="91"/>
      <c r="CV90" s="91"/>
      <c r="CW90" s="91"/>
      <c r="CX90" s="91"/>
      <c r="CY90" s="91"/>
      <c r="CZ90" s="91"/>
      <c r="DA90" s="91"/>
      <c r="DB90" s="91"/>
      <c r="DC90" s="91"/>
      <c r="DD90" s="91"/>
      <c r="DE90" s="91"/>
      <c r="DF90" s="91"/>
      <c r="DG90" s="90"/>
      <c r="DH90" s="91"/>
      <c r="DI90" s="91"/>
      <c r="DJ90" s="91"/>
      <c r="DK90" s="91"/>
      <c r="DL90" s="91"/>
      <c r="DM90" s="91"/>
      <c r="DN90" s="91"/>
      <c r="DO90" s="91"/>
      <c r="DP90" s="91"/>
      <c r="DQ90" s="91"/>
      <c r="DR90" s="91"/>
      <c r="DS90" s="91"/>
      <c r="DT90" s="91"/>
      <c r="DU90" s="91"/>
      <c r="DV90" s="91"/>
      <c r="DW90" s="91"/>
      <c r="DX90" s="91"/>
      <c r="DY90" s="91"/>
      <c r="DZ90" s="91"/>
      <c r="EA90" s="91"/>
      <c r="EB90" s="91"/>
      <c r="EC90" s="90"/>
      <c r="ED90" s="91"/>
      <c r="EE90" s="91"/>
      <c r="EF90" s="91"/>
      <c r="EG90" s="91"/>
      <c r="EH90" s="91"/>
      <c r="EI90" s="91"/>
      <c r="EJ90" s="91"/>
      <c r="EK90" s="91"/>
      <c r="EL90" s="91"/>
      <c r="EM90" s="91"/>
      <c r="EN90" s="91"/>
      <c r="EO90" s="91"/>
      <c r="EP90" s="91"/>
      <c r="EQ90" s="91"/>
      <c r="ER90" s="91"/>
      <c r="ES90" s="91"/>
      <c r="ET90" s="91"/>
      <c r="EU90" s="91"/>
      <c r="EV90" s="91"/>
      <c r="EW90" s="91"/>
      <c r="EX90" s="91"/>
      <c r="EY90" s="90"/>
      <c r="EZ90" s="91"/>
      <c r="FA90" s="91"/>
      <c r="FB90" s="91"/>
      <c r="FC90" s="91"/>
      <c r="FD90" s="91"/>
      <c r="FE90" s="91"/>
      <c r="FF90" s="91"/>
      <c r="FG90" s="91"/>
      <c r="FH90" s="91"/>
      <c r="FI90" s="91"/>
      <c r="FJ90" s="91"/>
      <c r="FK90" s="91"/>
      <c r="FL90" s="91"/>
      <c r="FM90" s="91"/>
      <c r="FN90" s="91"/>
      <c r="FO90" s="91"/>
      <c r="FP90" s="91"/>
      <c r="FQ90" s="91"/>
      <c r="FR90" s="91"/>
      <c r="FS90" s="91"/>
      <c r="FT90" s="91"/>
      <c r="FU90" s="90"/>
      <c r="FV90" s="91"/>
      <c r="FW90" s="91"/>
      <c r="FX90" s="91"/>
      <c r="FY90" s="91"/>
      <c r="FZ90" s="91"/>
      <c r="GA90" s="91"/>
      <c r="GB90" s="91"/>
      <c r="GC90" s="91"/>
      <c r="GD90" s="91"/>
      <c r="GE90" s="91"/>
      <c r="GF90" s="91"/>
      <c r="GG90" s="91"/>
      <c r="GH90" s="91"/>
      <c r="GI90" s="91"/>
      <c r="GJ90" s="91"/>
      <c r="GK90" s="91"/>
      <c r="GL90" s="91"/>
      <c r="GM90" s="91"/>
      <c r="GN90" s="91"/>
      <c r="GO90" s="91"/>
      <c r="GP90" s="91"/>
      <c r="GQ90" s="90"/>
      <c r="GR90" s="91"/>
      <c r="GS90" s="91"/>
      <c r="GT90" s="91"/>
      <c r="GU90" s="91"/>
      <c r="GV90" s="91"/>
      <c r="GW90" s="91"/>
      <c r="GX90" s="91"/>
      <c r="GY90" s="91"/>
      <c r="GZ90" s="91"/>
      <c r="HA90" s="91"/>
      <c r="HB90" s="91"/>
      <c r="HC90" s="91"/>
      <c r="HD90" s="91"/>
      <c r="HE90" s="91"/>
      <c r="HF90" s="91"/>
      <c r="HG90" s="91"/>
      <c r="HH90" s="91"/>
      <c r="HI90" s="91"/>
      <c r="HJ90" s="91"/>
      <c r="HK90" s="91"/>
      <c r="HL90" s="91"/>
      <c r="HM90" s="90"/>
      <c r="HN90" s="91"/>
      <c r="HO90" s="91"/>
      <c r="HP90" s="91"/>
      <c r="HQ90" s="91"/>
      <c r="HR90" s="91"/>
      <c r="HS90" s="91"/>
      <c r="HT90" s="91"/>
      <c r="HU90" s="91"/>
      <c r="HV90" s="91"/>
      <c r="HW90" s="91"/>
      <c r="HX90" s="91"/>
      <c r="HY90" s="91"/>
      <c r="HZ90" s="91"/>
      <c r="IA90" s="91"/>
      <c r="IB90" s="91"/>
      <c r="IC90" s="91"/>
      <c r="ID90" s="91"/>
      <c r="IE90" s="91"/>
      <c r="IF90" s="91"/>
      <c r="IG90" s="91"/>
      <c r="IH90" s="91"/>
      <c r="II90" s="90"/>
      <c r="IJ90" s="91"/>
      <c r="IK90" s="91"/>
      <c r="IL90" s="91"/>
      <c r="IM90" s="91"/>
      <c r="IN90" s="91"/>
      <c r="IO90" s="91"/>
      <c r="IP90" s="91"/>
      <c r="IQ90" s="91"/>
      <c r="IR90" s="91"/>
      <c r="IS90" s="91"/>
      <c r="IT90" s="91"/>
      <c r="IU90" s="91"/>
      <c r="IV90" s="91"/>
    </row>
    <row r="91" spans="1:256" s="7" customFormat="1" ht="12" customHeight="1">
      <c r="A91" s="297"/>
      <c r="B91" s="298"/>
      <c r="C91" s="298"/>
      <c r="D91" s="298"/>
      <c r="E91" s="298"/>
      <c r="F91" s="298"/>
      <c r="G91" s="298"/>
      <c r="H91" s="298"/>
      <c r="I91" s="298"/>
      <c r="J91" s="298"/>
      <c r="K91" s="298"/>
      <c r="L91" s="298"/>
      <c r="M91" s="298"/>
      <c r="N91" s="298"/>
      <c r="O91" s="298"/>
      <c r="P91" s="298"/>
      <c r="Q91" s="298"/>
      <c r="R91" s="298"/>
      <c r="S91" s="298"/>
      <c r="T91" s="298"/>
      <c r="U91" s="298"/>
      <c r="V91" s="299"/>
      <c r="W91" s="124"/>
      <c r="X91" s="91"/>
      <c r="Y91" s="91"/>
      <c r="Z91" s="91"/>
      <c r="AA91" s="91"/>
      <c r="AB91" s="91"/>
      <c r="AC91" s="91"/>
      <c r="AD91" s="91"/>
      <c r="AE91" s="91"/>
      <c r="AF91" s="91"/>
      <c r="AG91" s="91"/>
      <c r="AH91" s="91"/>
      <c r="AI91" s="91"/>
      <c r="AJ91" s="91"/>
      <c r="AK91" s="91"/>
      <c r="AL91" s="91"/>
      <c r="AM91" s="91"/>
      <c r="AN91" s="91"/>
      <c r="AO91" s="91"/>
      <c r="AP91" s="91"/>
      <c r="AQ91" s="91"/>
      <c r="AR91" s="91"/>
      <c r="AS91" s="90"/>
      <c r="AT91" s="91"/>
      <c r="AU91" s="91"/>
      <c r="AV91" s="91"/>
      <c r="AW91" s="91"/>
      <c r="AX91" s="91"/>
      <c r="AY91" s="91"/>
      <c r="AZ91" s="91"/>
      <c r="BA91" s="91"/>
      <c r="BB91" s="91"/>
      <c r="BC91" s="91"/>
      <c r="BD91" s="91"/>
      <c r="BE91" s="91"/>
      <c r="BF91" s="91"/>
      <c r="BG91" s="91"/>
      <c r="BH91" s="91"/>
      <c r="BI91" s="91"/>
      <c r="BJ91" s="91"/>
      <c r="BK91" s="91"/>
      <c r="BL91" s="91"/>
      <c r="BM91" s="91"/>
      <c r="BN91" s="91"/>
      <c r="BO91" s="90"/>
      <c r="BP91" s="91"/>
      <c r="BQ91" s="91"/>
      <c r="BR91" s="91"/>
      <c r="BS91" s="91"/>
      <c r="BT91" s="91"/>
      <c r="BU91" s="91"/>
      <c r="BV91" s="91"/>
      <c r="BW91" s="91"/>
      <c r="BX91" s="91"/>
      <c r="BY91" s="91"/>
      <c r="BZ91" s="91"/>
      <c r="CA91" s="91"/>
      <c r="CB91" s="91"/>
      <c r="CC91" s="91"/>
      <c r="CD91" s="91"/>
      <c r="CE91" s="91"/>
      <c r="CF91" s="91"/>
      <c r="CG91" s="91"/>
      <c r="CH91" s="91"/>
      <c r="CI91" s="91"/>
      <c r="CJ91" s="91"/>
      <c r="CK91" s="90"/>
      <c r="CL91" s="91"/>
      <c r="CM91" s="91"/>
      <c r="CN91" s="91"/>
      <c r="CO91" s="91"/>
      <c r="CP91" s="91"/>
      <c r="CQ91" s="91"/>
      <c r="CR91" s="91"/>
      <c r="CS91" s="91"/>
      <c r="CT91" s="91"/>
      <c r="CU91" s="91"/>
      <c r="CV91" s="91"/>
      <c r="CW91" s="91"/>
      <c r="CX91" s="91"/>
      <c r="CY91" s="91"/>
      <c r="CZ91" s="91"/>
      <c r="DA91" s="91"/>
      <c r="DB91" s="91"/>
      <c r="DC91" s="91"/>
      <c r="DD91" s="91"/>
      <c r="DE91" s="91"/>
      <c r="DF91" s="91"/>
      <c r="DG91" s="90"/>
      <c r="DH91" s="91"/>
      <c r="DI91" s="91"/>
      <c r="DJ91" s="91"/>
      <c r="DK91" s="91"/>
      <c r="DL91" s="91"/>
      <c r="DM91" s="91"/>
      <c r="DN91" s="91"/>
      <c r="DO91" s="91"/>
      <c r="DP91" s="91"/>
      <c r="DQ91" s="91"/>
      <c r="DR91" s="91"/>
      <c r="DS91" s="91"/>
      <c r="DT91" s="91"/>
      <c r="DU91" s="91"/>
      <c r="DV91" s="91"/>
      <c r="DW91" s="91"/>
      <c r="DX91" s="91"/>
      <c r="DY91" s="91"/>
      <c r="DZ91" s="91"/>
      <c r="EA91" s="91"/>
      <c r="EB91" s="91"/>
      <c r="EC91" s="90"/>
      <c r="ED91" s="91"/>
      <c r="EE91" s="91"/>
      <c r="EF91" s="91"/>
      <c r="EG91" s="91"/>
      <c r="EH91" s="91"/>
      <c r="EI91" s="91"/>
      <c r="EJ91" s="91"/>
      <c r="EK91" s="91"/>
      <c r="EL91" s="91"/>
      <c r="EM91" s="91"/>
      <c r="EN91" s="91"/>
      <c r="EO91" s="91"/>
      <c r="EP91" s="91"/>
      <c r="EQ91" s="91"/>
      <c r="ER91" s="91"/>
      <c r="ES91" s="91"/>
      <c r="ET91" s="91"/>
      <c r="EU91" s="91"/>
      <c r="EV91" s="91"/>
      <c r="EW91" s="91"/>
      <c r="EX91" s="91"/>
      <c r="EY91" s="90"/>
      <c r="EZ91" s="91"/>
      <c r="FA91" s="91"/>
      <c r="FB91" s="91"/>
      <c r="FC91" s="91"/>
      <c r="FD91" s="91"/>
      <c r="FE91" s="91"/>
      <c r="FF91" s="91"/>
      <c r="FG91" s="91"/>
      <c r="FH91" s="91"/>
      <c r="FI91" s="91"/>
      <c r="FJ91" s="91"/>
      <c r="FK91" s="91"/>
      <c r="FL91" s="91"/>
      <c r="FM91" s="91"/>
      <c r="FN91" s="91"/>
      <c r="FO91" s="91"/>
      <c r="FP91" s="91"/>
      <c r="FQ91" s="91"/>
      <c r="FR91" s="91"/>
      <c r="FS91" s="91"/>
      <c r="FT91" s="91"/>
      <c r="FU91" s="90"/>
      <c r="FV91" s="91"/>
      <c r="FW91" s="91"/>
      <c r="FX91" s="91"/>
      <c r="FY91" s="91"/>
      <c r="FZ91" s="91"/>
      <c r="GA91" s="91"/>
      <c r="GB91" s="91"/>
      <c r="GC91" s="91"/>
      <c r="GD91" s="91"/>
      <c r="GE91" s="91"/>
      <c r="GF91" s="91"/>
      <c r="GG91" s="91"/>
      <c r="GH91" s="91"/>
      <c r="GI91" s="91"/>
      <c r="GJ91" s="91"/>
      <c r="GK91" s="91"/>
      <c r="GL91" s="91"/>
      <c r="GM91" s="91"/>
      <c r="GN91" s="91"/>
      <c r="GO91" s="91"/>
      <c r="GP91" s="91"/>
      <c r="GQ91" s="90"/>
      <c r="GR91" s="91"/>
      <c r="GS91" s="91"/>
      <c r="GT91" s="91"/>
      <c r="GU91" s="91"/>
      <c r="GV91" s="91"/>
      <c r="GW91" s="91"/>
      <c r="GX91" s="91"/>
      <c r="GY91" s="91"/>
      <c r="GZ91" s="91"/>
      <c r="HA91" s="91"/>
      <c r="HB91" s="91"/>
      <c r="HC91" s="91"/>
      <c r="HD91" s="91"/>
      <c r="HE91" s="91"/>
      <c r="HF91" s="91"/>
      <c r="HG91" s="91"/>
      <c r="HH91" s="91"/>
      <c r="HI91" s="91"/>
      <c r="HJ91" s="91"/>
      <c r="HK91" s="91"/>
      <c r="HL91" s="91"/>
      <c r="HM91" s="90"/>
      <c r="HN91" s="91"/>
      <c r="HO91" s="91"/>
      <c r="HP91" s="91"/>
      <c r="HQ91" s="91"/>
      <c r="HR91" s="91"/>
      <c r="HS91" s="91"/>
      <c r="HT91" s="91"/>
      <c r="HU91" s="91"/>
      <c r="HV91" s="91"/>
      <c r="HW91" s="91"/>
      <c r="HX91" s="91"/>
      <c r="HY91" s="91"/>
      <c r="HZ91" s="91"/>
      <c r="IA91" s="91"/>
      <c r="IB91" s="91"/>
      <c r="IC91" s="91"/>
      <c r="ID91" s="91"/>
      <c r="IE91" s="91"/>
      <c r="IF91" s="91"/>
      <c r="IG91" s="91"/>
      <c r="IH91" s="91"/>
      <c r="II91" s="90"/>
      <c r="IJ91" s="91"/>
      <c r="IK91" s="91"/>
      <c r="IL91" s="91"/>
      <c r="IM91" s="91"/>
      <c r="IN91" s="91"/>
      <c r="IO91" s="91"/>
      <c r="IP91" s="91"/>
      <c r="IQ91" s="91"/>
      <c r="IR91" s="91"/>
      <c r="IS91" s="91"/>
      <c r="IT91" s="91"/>
      <c r="IU91" s="91"/>
      <c r="IV91" s="91"/>
    </row>
    <row r="92" spans="1:23" s="10" customFormat="1" ht="12" customHeight="1">
      <c r="A92" s="300"/>
      <c r="B92" s="301"/>
      <c r="C92" s="301"/>
      <c r="D92" s="301"/>
      <c r="E92" s="301"/>
      <c r="F92" s="301"/>
      <c r="G92" s="301"/>
      <c r="H92" s="301"/>
      <c r="I92" s="301"/>
      <c r="J92" s="301"/>
      <c r="K92" s="301"/>
      <c r="L92" s="301"/>
      <c r="M92" s="301"/>
      <c r="N92" s="301"/>
      <c r="O92" s="301"/>
      <c r="P92" s="301"/>
      <c r="Q92" s="301"/>
      <c r="R92" s="301"/>
      <c r="S92" s="301"/>
      <c r="T92" s="301"/>
      <c r="U92" s="301"/>
      <c r="V92" s="301"/>
      <c r="W92" s="125"/>
    </row>
  </sheetData>
  <sheetProtection/>
  <mergeCells count="17">
    <mergeCell ref="A86:V88"/>
    <mergeCell ref="A89:V92"/>
    <mergeCell ref="A85:V85"/>
    <mergeCell ref="C3:C4"/>
    <mergeCell ref="G3:G4"/>
    <mergeCell ref="D3:D4"/>
    <mergeCell ref="B83:D83"/>
    <mergeCell ref="L3:M3"/>
    <mergeCell ref="J3:K3"/>
    <mergeCell ref="N3:Q3"/>
    <mergeCell ref="A2:V2"/>
    <mergeCell ref="R3:S3"/>
    <mergeCell ref="E3:E4"/>
    <mergeCell ref="H3:I3"/>
    <mergeCell ref="F3:F4"/>
    <mergeCell ref="T3:V3"/>
    <mergeCell ref="B3:B4"/>
  </mergeCells>
  <printOptions/>
  <pageMargins left="0.3" right="0.13" top="1" bottom="1" header="0.5" footer="0.5"/>
  <pageSetup orientation="portrait" paperSize="9" scale="35" r:id="rId2"/>
  <ignoredErrors>
    <ignoredError sqref="Q83:S84 N7:Q52 V81 V50:V53 N56:Q81 V56:V65 V13:V33" formula="1"/>
    <ignoredError sqref="V83:V84" unlockedFormula="1"/>
    <ignoredError sqref="V34:V49 V66:V80 V7:V12" formula="1" unlockedFormula="1"/>
  </ignoredErrors>
  <drawing r:id="rId1"/>
</worksheet>
</file>

<file path=xl/worksheets/sheet2.xml><?xml version="1.0" encoding="utf-8"?>
<worksheet xmlns="http://schemas.openxmlformats.org/spreadsheetml/2006/main" xmlns:r="http://schemas.openxmlformats.org/officeDocument/2006/relationships">
  <dimension ref="A1:IV35"/>
  <sheetViews>
    <sheetView zoomScalePageLayoutView="0" workbookViewId="0" topLeftCell="A1">
      <selection activeCell="A3" sqref="A3:V3"/>
    </sheetView>
  </sheetViews>
  <sheetFormatPr defaultColWidth="4.421875" defaultRowHeight="12.75"/>
  <cols>
    <col min="1" max="1" width="4.140625" style="54" bestFit="1" customWidth="1"/>
    <col min="2" max="2" width="55.00390625" style="15" customWidth="1"/>
    <col min="3" max="3" width="9.28125" style="16" bestFit="1" customWidth="1"/>
    <col min="4" max="4" width="22.00390625" style="6" bestFit="1" customWidth="1"/>
    <col min="5" max="5" width="6.140625" style="17" hidden="1" customWidth="1"/>
    <col min="6" max="6" width="7.140625" style="17" customWidth="1"/>
    <col min="7" max="7" width="8.00390625" style="17" hidden="1" customWidth="1"/>
    <col min="8" max="8" width="11.421875" style="18" hidden="1" customWidth="1"/>
    <col min="9" max="9" width="7.421875" style="24" hidden="1" customWidth="1"/>
    <col min="10" max="10" width="11.421875" style="18" hidden="1" customWidth="1"/>
    <col min="11" max="11" width="7.421875" style="24" hidden="1" customWidth="1"/>
    <col min="12" max="12" width="11.421875" style="18" hidden="1" customWidth="1"/>
    <col min="13" max="13" width="7.421875" style="24" hidden="1" customWidth="1"/>
    <col min="14" max="14" width="13.57421875" style="21" bestFit="1" customWidth="1"/>
    <col min="15" max="15" width="8.57421875" style="25" bestFit="1" customWidth="1"/>
    <col min="16" max="16" width="8.57421875" style="31" bestFit="1" customWidth="1"/>
    <col min="17" max="17" width="6.421875" style="32" customWidth="1"/>
    <col min="18" max="18" width="13.28125" style="33" hidden="1" customWidth="1"/>
    <col min="19" max="19" width="9.8515625" style="34" hidden="1" customWidth="1"/>
    <col min="20" max="20" width="13.28125" style="33" bestFit="1" customWidth="1"/>
    <col min="21" max="21" width="9.421875" style="31" bestFit="1" customWidth="1"/>
    <col min="22" max="22" width="6.421875" style="32" customWidth="1"/>
    <col min="23" max="23" width="2.421875" style="35" bestFit="1" customWidth="1"/>
    <col min="24" max="26" width="4.421875" style="6" customWidth="1"/>
    <col min="27" max="27" width="2.140625" style="6" bestFit="1" customWidth="1"/>
    <col min="28" max="16384" width="4.421875" style="6" customWidth="1"/>
  </cols>
  <sheetData>
    <row r="1" spans="1:23" s="30" customFormat="1" ht="46.5" customHeight="1">
      <c r="A1" s="78"/>
      <c r="B1" s="26"/>
      <c r="C1" s="27"/>
      <c r="D1" s="28"/>
      <c r="E1" s="29"/>
      <c r="F1" s="29"/>
      <c r="G1" s="29"/>
      <c r="H1" s="55"/>
      <c r="I1" s="65"/>
      <c r="J1" s="58"/>
      <c r="K1" s="68"/>
      <c r="L1" s="59"/>
      <c r="M1" s="69"/>
      <c r="N1" s="60"/>
      <c r="O1" s="70"/>
      <c r="P1" s="73"/>
      <c r="Q1" s="75"/>
      <c r="R1" s="63"/>
      <c r="S1" s="34"/>
      <c r="T1" s="63"/>
      <c r="U1" s="73"/>
      <c r="V1" s="89"/>
      <c r="W1" s="49"/>
    </row>
    <row r="2" spans="1:23" s="30" customFormat="1" ht="24" customHeight="1">
      <c r="A2" s="92"/>
      <c r="B2" s="93"/>
      <c r="C2" s="94"/>
      <c r="D2" s="95"/>
      <c r="E2" s="96"/>
      <c r="F2" s="96"/>
      <c r="G2" s="96"/>
      <c r="H2" s="97"/>
      <c r="I2" s="98"/>
      <c r="J2" s="99"/>
      <c r="K2" s="100"/>
      <c r="L2" s="101"/>
      <c r="M2" s="102"/>
      <c r="N2" s="103"/>
      <c r="O2" s="104"/>
      <c r="P2" s="105"/>
      <c r="Q2" s="106"/>
      <c r="R2" s="107"/>
      <c r="S2" s="108"/>
      <c r="T2" s="107"/>
      <c r="U2" s="105"/>
      <c r="V2" s="109"/>
      <c r="W2" s="49"/>
    </row>
    <row r="3" spans="1:23" s="3" customFormat="1" ht="26.25" customHeight="1" thickBot="1">
      <c r="A3" s="326" t="s">
        <v>24</v>
      </c>
      <c r="B3" s="327"/>
      <c r="C3" s="327"/>
      <c r="D3" s="327"/>
      <c r="E3" s="327"/>
      <c r="F3" s="327"/>
      <c r="G3" s="327"/>
      <c r="H3" s="327"/>
      <c r="I3" s="327"/>
      <c r="J3" s="327"/>
      <c r="K3" s="327"/>
      <c r="L3" s="327"/>
      <c r="M3" s="327"/>
      <c r="N3" s="327"/>
      <c r="O3" s="327"/>
      <c r="P3" s="327"/>
      <c r="Q3" s="327"/>
      <c r="R3" s="327"/>
      <c r="S3" s="327"/>
      <c r="T3" s="327"/>
      <c r="U3" s="327"/>
      <c r="V3" s="328"/>
      <c r="W3" s="49"/>
    </row>
    <row r="4" spans="1:23" s="76" customFormat="1" ht="20.25" customHeight="1">
      <c r="A4" s="115"/>
      <c r="B4" s="293" t="s">
        <v>12</v>
      </c>
      <c r="C4" s="304" t="s">
        <v>17</v>
      </c>
      <c r="D4" s="288" t="s">
        <v>1</v>
      </c>
      <c r="E4" s="288" t="s">
        <v>19</v>
      </c>
      <c r="F4" s="288" t="s">
        <v>20</v>
      </c>
      <c r="G4" s="288" t="s">
        <v>21</v>
      </c>
      <c r="H4" s="330" t="s">
        <v>2</v>
      </c>
      <c r="I4" s="330"/>
      <c r="J4" s="330" t="s">
        <v>3</v>
      </c>
      <c r="K4" s="330"/>
      <c r="L4" s="330" t="s">
        <v>4</v>
      </c>
      <c r="M4" s="330"/>
      <c r="N4" s="329" t="s">
        <v>22</v>
      </c>
      <c r="O4" s="329"/>
      <c r="P4" s="329"/>
      <c r="Q4" s="329"/>
      <c r="R4" s="330" t="s">
        <v>0</v>
      </c>
      <c r="S4" s="330"/>
      <c r="T4" s="329" t="s">
        <v>13</v>
      </c>
      <c r="U4" s="329"/>
      <c r="V4" s="331"/>
      <c r="W4" s="110"/>
    </row>
    <row r="5" spans="1:23" s="76" customFormat="1" ht="29.25" customHeight="1" thickBot="1">
      <c r="A5" s="116"/>
      <c r="B5" s="294"/>
      <c r="C5" s="305"/>
      <c r="D5" s="306"/>
      <c r="E5" s="289"/>
      <c r="F5" s="289"/>
      <c r="G5" s="289"/>
      <c r="H5" s="111" t="s">
        <v>7</v>
      </c>
      <c r="I5" s="112" t="s">
        <v>6</v>
      </c>
      <c r="J5" s="111" t="s">
        <v>7</v>
      </c>
      <c r="K5" s="112" t="s">
        <v>6</v>
      </c>
      <c r="L5" s="111" t="s">
        <v>7</v>
      </c>
      <c r="M5" s="112" t="s">
        <v>6</v>
      </c>
      <c r="N5" s="111" t="s">
        <v>7</v>
      </c>
      <c r="O5" s="112" t="s">
        <v>6</v>
      </c>
      <c r="P5" s="112" t="s">
        <v>14</v>
      </c>
      <c r="Q5" s="113" t="s">
        <v>15</v>
      </c>
      <c r="R5" s="111" t="s">
        <v>7</v>
      </c>
      <c r="S5" s="77" t="s">
        <v>5</v>
      </c>
      <c r="T5" s="111" t="s">
        <v>7</v>
      </c>
      <c r="U5" s="112" t="s">
        <v>6</v>
      </c>
      <c r="V5" s="114" t="s">
        <v>15</v>
      </c>
      <c r="W5" s="110"/>
    </row>
    <row r="6" spans="1:23" s="4" customFormat="1" ht="15" customHeight="1">
      <c r="A6" s="50">
        <v>1</v>
      </c>
      <c r="B6" s="196" t="s">
        <v>87</v>
      </c>
      <c r="C6" s="197">
        <v>40662</v>
      </c>
      <c r="D6" s="198" t="s">
        <v>41</v>
      </c>
      <c r="E6" s="199">
        <v>172</v>
      </c>
      <c r="F6" s="199">
        <v>174</v>
      </c>
      <c r="G6" s="199">
        <v>3</v>
      </c>
      <c r="H6" s="200">
        <v>141668</v>
      </c>
      <c r="I6" s="201">
        <v>14993</v>
      </c>
      <c r="J6" s="200">
        <v>219856</v>
      </c>
      <c r="K6" s="201">
        <v>22144</v>
      </c>
      <c r="L6" s="200">
        <v>198663</v>
      </c>
      <c r="M6" s="201">
        <v>20556</v>
      </c>
      <c r="N6" s="202">
        <f>+L6+J6+H6</f>
        <v>560187</v>
      </c>
      <c r="O6" s="203">
        <f>+M6+K6+I6</f>
        <v>57693</v>
      </c>
      <c r="P6" s="201">
        <f>+O6/F6</f>
        <v>331.5689655172414</v>
      </c>
      <c r="Q6" s="227">
        <f>+N6/O6</f>
        <v>9.70979148250221</v>
      </c>
      <c r="R6" s="200">
        <v>920939</v>
      </c>
      <c r="S6" s="228">
        <f aca="true" t="shared" si="0" ref="S6:S25">IF(R6&lt;&gt;0,-(R6-N6)/R6,"")</f>
        <v>-0.391721927293773</v>
      </c>
      <c r="T6" s="200">
        <v>4406137</v>
      </c>
      <c r="U6" s="201">
        <v>470450</v>
      </c>
      <c r="V6" s="229">
        <f>+T6/U6</f>
        <v>9.365792326495908</v>
      </c>
      <c r="W6" s="118"/>
    </row>
    <row r="7" spans="1:23" s="4" customFormat="1" ht="15" customHeight="1">
      <c r="A7" s="50">
        <v>2</v>
      </c>
      <c r="B7" s="204" t="s">
        <v>81</v>
      </c>
      <c r="C7" s="127">
        <v>40662</v>
      </c>
      <c r="D7" s="128" t="s">
        <v>41</v>
      </c>
      <c r="E7" s="129">
        <v>241</v>
      </c>
      <c r="F7" s="129">
        <v>227</v>
      </c>
      <c r="G7" s="129">
        <v>3</v>
      </c>
      <c r="H7" s="130">
        <v>125414</v>
      </c>
      <c r="I7" s="131">
        <v>10061</v>
      </c>
      <c r="J7" s="130">
        <v>200392</v>
      </c>
      <c r="K7" s="131">
        <v>16204</v>
      </c>
      <c r="L7" s="130">
        <v>179159</v>
      </c>
      <c r="M7" s="131">
        <v>14903</v>
      </c>
      <c r="N7" s="190">
        <f>+L7+J7+H7</f>
        <v>504965</v>
      </c>
      <c r="O7" s="191">
        <f>+M7+K7+I7</f>
        <v>41168</v>
      </c>
      <c r="P7" s="131">
        <f>+O7/F7</f>
        <v>181.3568281938326</v>
      </c>
      <c r="Q7" s="222">
        <f>+N7/O7</f>
        <v>12.26595899727944</v>
      </c>
      <c r="R7" s="130">
        <v>715991</v>
      </c>
      <c r="S7" s="223">
        <f t="shared" si="0"/>
        <v>-0.29473275502066365</v>
      </c>
      <c r="T7" s="130">
        <v>3164286</v>
      </c>
      <c r="U7" s="131">
        <v>266678</v>
      </c>
      <c r="V7" s="230">
        <f>+T7/U7</f>
        <v>11.865568213350933</v>
      </c>
      <c r="W7" s="118"/>
    </row>
    <row r="8" spans="1:23" s="5" customFormat="1" ht="15" customHeight="1">
      <c r="A8" s="120">
        <v>3</v>
      </c>
      <c r="B8" s="279" t="s">
        <v>94</v>
      </c>
      <c r="C8" s="238">
        <v>40676</v>
      </c>
      <c r="D8" s="239" t="s">
        <v>18</v>
      </c>
      <c r="E8" s="240">
        <v>112</v>
      </c>
      <c r="F8" s="240">
        <v>100</v>
      </c>
      <c r="G8" s="240">
        <v>1</v>
      </c>
      <c r="H8" s="241">
        <v>83136</v>
      </c>
      <c r="I8" s="242">
        <v>7566</v>
      </c>
      <c r="J8" s="241">
        <v>121138</v>
      </c>
      <c r="K8" s="242">
        <v>10865</v>
      </c>
      <c r="L8" s="241">
        <v>112924</v>
      </c>
      <c r="M8" s="242">
        <v>10286</v>
      </c>
      <c r="N8" s="243">
        <f>+H8+J8+L8</f>
        <v>317198</v>
      </c>
      <c r="O8" s="244">
        <f>+I8+K8+M8</f>
        <v>28717</v>
      </c>
      <c r="P8" s="245">
        <f>IF(N8&lt;&gt;0,O8/F8,"")</f>
        <v>287.17</v>
      </c>
      <c r="Q8" s="246">
        <f>IF(N8&lt;&gt;0,N8/O8,"")</f>
        <v>11.045652401016818</v>
      </c>
      <c r="R8" s="241"/>
      <c r="S8" s="247">
        <f t="shared" si="0"/>
      </c>
      <c r="T8" s="241">
        <v>317197</v>
      </c>
      <c r="U8" s="242">
        <v>28717</v>
      </c>
      <c r="V8" s="248">
        <f>T8/U8</f>
        <v>11.04561757843786</v>
      </c>
      <c r="W8" s="118"/>
    </row>
    <row r="9" spans="1:23" s="5" customFormat="1" ht="15" customHeight="1">
      <c r="A9" s="51">
        <v>4</v>
      </c>
      <c r="B9" s="280" t="s">
        <v>95</v>
      </c>
      <c r="C9" s="249">
        <v>40676</v>
      </c>
      <c r="D9" s="250" t="s">
        <v>41</v>
      </c>
      <c r="E9" s="251">
        <v>100</v>
      </c>
      <c r="F9" s="251">
        <v>101</v>
      </c>
      <c r="G9" s="251">
        <v>1</v>
      </c>
      <c r="H9" s="252">
        <v>46294</v>
      </c>
      <c r="I9" s="253">
        <v>4715</v>
      </c>
      <c r="J9" s="252">
        <v>131198</v>
      </c>
      <c r="K9" s="253">
        <v>12488</v>
      </c>
      <c r="L9" s="252">
        <v>107979</v>
      </c>
      <c r="M9" s="253">
        <v>10478</v>
      </c>
      <c r="N9" s="254">
        <f>+L9+J9+H9</f>
        <v>285471</v>
      </c>
      <c r="O9" s="255">
        <f>+M9+K9+I9</f>
        <v>27681</v>
      </c>
      <c r="P9" s="253">
        <f>+O9/F9</f>
        <v>274.0693069306931</v>
      </c>
      <c r="Q9" s="256">
        <f>+N9/O9</f>
        <v>10.312886095155521</v>
      </c>
      <c r="R9" s="252"/>
      <c r="S9" s="257">
        <f t="shared" si="0"/>
      </c>
      <c r="T9" s="252">
        <v>285471</v>
      </c>
      <c r="U9" s="253">
        <v>27681</v>
      </c>
      <c r="V9" s="258">
        <f>+T9/U9</f>
        <v>10.312886095155521</v>
      </c>
      <c r="W9" s="118"/>
    </row>
    <row r="10" spans="1:23" s="5" customFormat="1" ht="15" customHeight="1">
      <c r="A10" s="51">
        <v>5</v>
      </c>
      <c r="B10" s="206" t="s">
        <v>96</v>
      </c>
      <c r="C10" s="127">
        <v>40669</v>
      </c>
      <c r="D10" s="128" t="s">
        <v>58</v>
      </c>
      <c r="E10" s="129">
        <v>58</v>
      </c>
      <c r="F10" s="129">
        <v>58</v>
      </c>
      <c r="G10" s="129">
        <v>2</v>
      </c>
      <c r="H10" s="132">
        <v>27128.5</v>
      </c>
      <c r="I10" s="133">
        <v>2795</v>
      </c>
      <c r="J10" s="132">
        <v>47552</v>
      </c>
      <c r="K10" s="133">
        <v>4680</v>
      </c>
      <c r="L10" s="132">
        <v>42779.5</v>
      </c>
      <c r="M10" s="133">
        <v>4167</v>
      </c>
      <c r="N10" s="192">
        <f>H10+J10+L10</f>
        <v>117460</v>
      </c>
      <c r="O10" s="193">
        <f>I10+K10+M10</f>
        <v>11642</v>
      </c>
      <c r="P10" s="133">
        <f>O10/F10</f>
        <v>200.72413793103448</v>
      </c>
      <c r="Q10" s="224">
        <f>+N10/O10</f>
        <v>10.089331729943309</v>
      </c>
      <c r="R10" s="134">
        <v>172217</v>
      </c>
      <c r="S10" s="223">
        <f t="shared" si="0"/>
        <v>-0.31795351213875517</v>
      </c>
      <c r="T10" s="135">
        <v>401122.5</v>
      </c>
      <c r="U10" s="136">
        <v>41237</v>
      </c>
      <c r="V10" s="231">
        <f>T10/U10</f>
        <v>9.72724737493028</v>
      </c>
      <c r="W10" s="119"/>
    </row>
    <row r="11" spans="1:23" s="5" customFormat="1" ht="15" customHeight="1">
      <c r="A11" s="51">
        <v>6</v>
      </c>
      <c r="B11" s="207" t="s">
        <v>97</v>
      </c>
      <c r="C11" s="138">
        <v>40669</v>
      </c>
      <c r="D11" s="147" t="s">
        <v>11</v>
      </c>
      <c r="E11" s="163">
        <v>51</v>
      </c>
      <c r="F11" s="163">
        <v>51</v>
      </c>
      <c r="G11" s="163">
        <v>2</v>
      </c>
      <c r="H11" s="140">
        <v>13408</v>
      </c>
      <c r="I11" s="141">
        <v>1190</v>
      </c>
      <c r="J11" s="140">
        <v>48444</v>
      </c>
      <c r="K11" s="141">
        <v>3963</v>
      </c>
      <c r="L11" s="140">
        <v>35794</v>
      </c>
      <c r="M11" s="141">
        <v>2939</v>
      </c>
      <c r="N11" s="142">
        <f>+H11+J11+L11</f>
        <v>97646</v>
      </c>
      <c r="O11" s="143">
        <f>+I11+K11+M11</f>
        <v>8092</v>
      </c>
      <c r="P11" s="131">
        <f>+O11/F11</f>
        <v>158.66666666666666</v>
      </c>
      <c r="Q11" s="222">
        <f>+N11/O11</f>
        <v>12.066979733069699</v>
      </c>
      <c r="R11" s="140">
        <v>166274</v>
      </c>
      <c r="S11" s="223">
        <f t="shared" si="0"/>
        <v>-0.4127404164210881</v>
      </c>
      <c r="T11" s="140">
        <v>309095</v>
      </c>
      <c r="U11" s="141">
        <v>26906</v>
      </c>
      <c r="V11" s="232">
        <f>+T11/U11</f>
        <v>11.487958076265517</v>
      </c>
      <c r="W11" s="118"/>
    </row>
    <row r="12" spans="1:23" s="5" customFormat="1" ht="15" customHeight="1">
      <c r="A12" s="51">
        <v>7</v>
      </c>
      <c r="B12" s="205" t="s">
        <v>70</v>
      </c>
      <c r="C12" s="138">
        <v>40655</v>
      </c>
      <c r="D12" s="137" t="s">
        <v>18</v>
      </c>
      <c r="E12" s="139">
        <v>70</v>
      </c>
      <c r="F12" s="139">
        <v>70</v>
      </c>
      <c r="G12" s="139">
        <v>4</v>
      </c>
      <c r="H12" s="140">
        <v>16483</v>
      </c>
      <c r="I12" s="141">
        <v>1455</v>
      </c>
      <c r="J12" s="140">
        <v>28295</v>
      </c>
      <c r="K12" s="141">
        <v>2706</v>
      </c>
      <c r="L12" s="140">
        <v>22521</v>
      </c>
      <c r="M12" s="141">
        <v>2249</v>
      </c>
      <c r="N12" s="142">
        <f>+H12+J12+L12</f>
        <v>67299</v>
      </c>
      <c r="O12" s="143">
        <f>+I12+K12+M12</f>
        <v>6410</v>
      </c>
      <c r="P12" s="144">
        <f>IF(N12&lt;&gt;0,O12/F12,"")</f>
        <v>91.57142857142857</v>
      </c>
      <c r="Q12" s="145">
        <f>IF(N12&lt;&gt;0,N12/O12,"")</f>
        <v>10.499063962558502</v>
      </c>
      <c r="R12" s="140">
        <v>97910</v>
      </c>
      <c r="S12" s="223">
        <f t="shared" si="0"/>
        <v>-0.31264426514145643</v>
      </c>
      <c r="T12" s="140">
        <v>1072929</v>
      </c>
      <c r="U12" s="141">
        <v>99232</v>
      </c>
      <c r="V12" s="146">
        <f>T12/U12</f>
        <v>10.81232868429539</v>
      </c>
      <c r="W12" s="118"/>
    </row>
    <row r="13" spans="1:23" s="5" customFormat="1" ht="15" customHeight="1">
      <c r="A13" s="51">
        <v>8</v>
      </c>
      <c r="B13" s="204" t="s">
        <v>62</v>
      </c>
      <c r="C13" s="127">
        <v>40651</v>
      </c>
      <c r="D13" s="128" t="s">
        <v>41</v>
      </c>
      <c r="E13" s="129">
        <v>65</v>
      </c>
      <c r="F13" s="129">
        <v>63</v>
      </c>
      <c r="G13" s="129">
        <v>5</v>
      </c>
      <c r="H13" s="130">
        <v>12009</v>
      </c>
      <c r="I13" s="131">
        <v>1353</v>
      </c>
      <c r="J13" s="130">
        <v>24166</v>
      </c>
      <c r="K13" s="131">
        <v>2763</v>
      </c>
      <c r="L13" s="130">
        <v>22477</v>
      </c>
      <c r="M13" s="131">
        <v>2531</v>
      </c>
      <c r="N13" s="190">
        <f>+L13+J13+H13</f>
        <v>58652</v>
      </c>
      <c r="O13" s="191">
        <f>+M13+K13+I13</f>
        <v>6647</v>
      </c>
      <c r="P13" s="131">
        <f>+O13/F13</f>
        <v>105.5079365079365</v>
      </c>
      <c r="Q13" s="222">
        <f aca="true" t="shared" si="1" ref="Q13:Q18">+N13/O13</f>
        <v>8.82383029938318</v>
      </c>
      <c r="R13" s="130">
        <v>80935</v>
      </c>
      <c r="S13" s="223">
        <f t="shared" si="0"/>
        <v>-0.2753197009946253</v>
      </c>
      <c r="T13" s="130">
        <v>1561002</v>
      </c>
      <c r="U13" s="131">
        <v>154968</v>
      </c>
      <c r="V13" s="230">
        <f>+T13/U13</f>
        <v>10.073060244695679</v>
      </c>
      <c r="W13" s="118"/>
    </row>
    <row r="14" spans="1:23" s="5" customFormat="1" ht="15" customHeight="1">
      <c r="A14" s="51">
        <v>9</v>
      </c>
      <c r="B14" s="206" t="s">
        <v>88</v>
      </c>
      <c r="C14" s="127">
        <v>6.05</v>
      </c>
      <c r="D14" s="128" t="s">
        <v>58</v>
      </c>
      <c r="E14" s="129">
        <v>31</v>
      </c>
      <c r="F14" s="129">
        <v>31</v>
      </c>
      <c r="G14" s="129">
        <v>2</v>
      </c>
      <c r="H14" s="132">
        <v>16626</v>
      </c>
      <c r="I14" s="133">
        <v>1898</v>
      </c>
      <c r="J14" s="132">
        <v>22053</v>
      </c>
      <c r="K14" s="133">
        <v>2352</v>
      </c>
      <c r="L14" s="132">
        <v>19906</v>
      </c>
      <c r="M14" s="133">
        <v>2107</v>
      </c>
      <c r="N14" s="192">
        <f>H14+J14+L14</f>
        <v>58585</v>
      </c>
      <c r="O14" s="193">
        <f>I14+K14+M14</f>
        <v>6357</v>
      </c>
      <c r="P14" s="133">
        <f>O14/F14</f>
        <v>205.06451612903226</v>
      </c>
      <c r="Q14" s="224">
        <f t="shared" si="1"/>
        <v>9.21582507472078</v>
      </c>
      <c r="R14" s="134">
        <v>108604.5</v>
      </c>
      <c r="S14" s="223">
        <f t="shared" si="0"/>
        <v>-0.4605656303376011</v>
      </c>
      <c r="T14" s="135">
        <v>233604</v>
      </c>
      <c r="U14" s="136">
        <v>26030</v>
      </c>
      <c r="V14" s="231">
        <f>T14/U14</f>
        <v>8.974414137533616</v>
      </c>
      <c r="W14" s="119"/>
    </row>
    <row r="15" spans="1:23" s="5" customFormat="1" ht="15" customHeight="1">
      <c r="A15" s="51">
        <v>10</v>
      </c>
      <c r="B15" s="206" t="s">
        <v>46</v>
      </c>
      <c r="C15" s="127">
        <v>40627</v>
      </c>
      <c r="D15" s="128" t="s">
        <v>58</v>
      </c>
      <c r="E15" s="129">
        <v>137</v>
      </c>
      <c r="F15" s="129">
        <v>79</v>
      </c>
      <c r="G15" s="129">
        <v>8</v>
      </c>
      <c r="H15" s="132">
        <v>11231</v>
      </c>
      <c r="I15" s="133">
        <v>1336</v>
      </c>
      <c r="J15" s="132">
        <v>16941.5</v>
      </c>
      <c r="K15" s="133">
        <v>1971</v>
      </c>
      <c r="L15" s="132">
        <v>14258</v>
      </c>
      <c r="M15" s="133">
        <v>1707</v>
      </c>
      <c r="N15" s="192">
        <f>H15+J15+L15</f>
        <v>42430.5</v>
      </c>
      <c r="O15" s="193">
        <f>I15+K15+M15</f>
        <v>5014</v>
      </c>
      <c r="P15" s="133">
        <f>O15/F15</f>
        <v>63.46835443037975</v>
      </c>
      <c r="Q15" s="224">
        <f t="shared" si="1"/>
        <v>8.46240526525728</v>
      </c>
      <c r="R15" s="134">
        <v>78367.5</v>
      </c>
      <c r="S15" s="223">
        <f t="shared" si="0"/>
        <v>-0.4585701981050818</v>
      </c>
      <c r="T15" s="135">
        <v>4461375.75</v>
      </c>
      <c r="U15" s="136">
        <v>468340</v>
      </c>
      <c r="V15" s="231">
        <f>T15/U15</f>
        <v>9.525933616603321</v>
      </c>
      <c r="W15" s="118"/>
    </row>
    <row r="16" spans="1:23" s="5" customFormat="1" ht="15" customHeight="1">
      <c r="A16" s="51">
        <v>11</v>
      </c>
      <c r="B16" s="204" t="s">
        <v>90</v>
      </c>
      <c r="C16" s="127">
        <v>40669</v>
      </c>
      <c r="D16" s="128" t="s">
        <v>41</v>
      </c>
      <c r="E16" s="129">
        <v>71</v>
      </c>
      <c r="F16" s="129">
        <v>71</v>
      </c>
      <c r="G16" s="129">
        <v>2</v>
      </c>
      <c r="H16" s="130">
        <v>8368</v>
      </c>
      <c r="I16" s="131">
        <v>850</v>
      </c>
      <c r="J16" s="130">
        <v>16058</v>
      </c>
      <c r="K16" s="131">
        <v>1549</v>
      </c>
      <c r="L16" s="130">
        <v>13230</v>
      </c>
      <c r="M16" s="131">
        <v>1299</v>
      </c>
      <c r="N16" s="190">
        <f>+L16+J16+H16</f>
        <v>37656</v>
      </c>
      <c r="O16" s="191">
        <f>+M16+K16+I16</f>
        <v>3698</v>
      </c>
      <c r="P16" s="131">
        <f>+O16/F16</f>
        <v>52.08450704225352</v>
      </c>
      <c r="Q16" s="222">
        <f t="shared" si="1"/>
        <v>10.182801514332072</v>
      </c>
      <c r="R16" s="130">
        <v>51345</v>
      </c>
      <c r="S16" s="223">
        <f t="shared" si="0"/>
        <v>-0.2666082383873795</v>
      </c>
      <c r="T16" s="130">
        <v>125661</v>
      </c>
      <c r="U16" s="131">
        <v>12658</v>
      </c>
      <c r="V16" s="230">
        <f>+T16/U16</f>
        <v>9.927397693158477</v>
      </c>
      <c r="W16" s="118"/>
    </row>
    <row r="17" spans="1:23" s="5" customFormat="1" ht="15" customHeight="1">
      <c r="A17" s="51">
        <v>12</v>
      </c>
      <c r="B17" s="206" t="s">
        <v>57</v>
      </c>
      <c r="C17" s="127">
        <v>40641</v>
      </c>
      <c r="D17" s="128" t="s">
        <v>58</v>
      </c>
      <c r="E17" s="129">
        <v>137</v>
      </c>
      <c r="F17" s="129">
        <v>70</v>
      </c>
      <c r="G17" s="129">
        <v>6</v>
      </c>
      <c r="H17" s="132">
        <v>6346</v>
      </c>
      <c r="I17" s="133">
        <v>1096</v>
      </c>
      <c r="J17" s="132">
        <v>14632.5</v>
      </c>
      <c r="K17" s="133">
        <v>1914</v>
      </c>
      <c r="L17" s="132">
        <v>13427.5</v>
      </c>
      <c r="M17" s="133">
        <v>1772</v>
      </c>
      <c r="N17" s="192">
        <f>H17+J17+L17</f>
        <v>34406</v>
      </c>
      <c r="O17" s="193">
        <f>I17+K17+M17</f>
        <v>4782</v>
      </c>
      <c r="P17" s="133">
        <f>O17/F17</f>
        <v>68.31428571428572</v>
      </c>
      <c r="Q17" s="224">
        <f t="shared" si="1"/>
        <v>7.194897532413216</v>
      </c>
      <c r="R17" s="134">
        <v>66431.5</v>
      </c>
      <c r="S17" s="223">
        <f t="shared" si="0"/>
        <v>-0.48208304795164947</v>
      </c>
      <c r="T17" s="135">
        <v>3228486.99</v>
      </c>
      <c r="U17" s="136">
        <v>325672</v>
      </c>
      <c r="V17" s="231">
        <f>T17/U17</f>
        <v>9.913308451448083</v>
      </c>
      <c r="W17" s="119"/>
    </row>
    <row r="18" spans="1:23" s="5" customFormat="1" ht="15" customHeight="1">
      <c r="A18" s="51">
        <v>13</v>
      </c>
      <c r="B18" s="206" t="s">
        <v>63</v>
      </c>
      <c r="C18" s="127">
        <v>40648</v>
      </c>
      <c r="D18" s="128" t="s">
        <v>58</v>
      </c>
      <c r="E18" s="129">
        <v>72</v>
      </c>
      <c r="F18" s="129">
        <v>58</v>
      </c>
      <c r="G18" s="129">
        <v>5</v>
      </c>
      <c r="H18" s="132">
        <v>7666</v>
      </c>
      <c r="I18" s="133">
        <v>1102</v>
      </c>
      <c r="J18" s="132">
        <v>13789</v>
      </c>
      <c r="K18" s="133">
        <v>1649</v>
      </c>
      <c r="L18" s="132">
        <v>12778.5</v>
      </c>
      <c r="M18" s="133">
        <v>1776</v>
      </c>
      <c r="N18" s="192">
        <f>H18+J18+L18</f>
        <v>34233.5</v>
      </c>
      <c r="O18" s="193">
        <f>I18+K18+M18</f>
        <v>4527</v>
      </c>
      <c r="P18" s="133">
        <f>O18/F18</f>
        <v>78.05172413793103</v>
      </c>
      <c r="Q18" s="224">
        <f t="shared" si="1"/>
        <v>7.562072012370223</v>
      </c>
      <c r="R18" s="134">
        <v>40543.5</v>
      </c>
      <c r="S18" s="223">
        <f t="shared" si="0"/>
        <v>-0.15563530528938055</v>
      </c>
      <c r="T18" s="166">
        <v>734256.5</v>
      </c>
      <c r="U18" s="136">
        <v>76636</v>
      </c>
      <c r="V18" s="231">
        <f>T18/U18</f>
        <v>9.581091132105016</v>
      </c>
      <c r="W18" s="118"/>
    </row>
    <row r="19" spans="1:23" s="5" customFormat="1" ht="15" customHeight="1">
      <c r="A19" s="51">
        <v>14</v>
      </c>
      <c r="B19" s="281" t="s">
        <v>98</v>
      </c>
      <c r="C19" s="259">
        <v>40676</v>
      </c>
      <c r="D19" s="260" t="s">
        <v>99</v>
      </c>
      <c r="E19" s="261">
        <v>15</v>
      </c>
      <c r="F19" s="261">
        <v>15</v>
      </c>
      <c r="G19" s="261">
        <v>1</v>
      </c>
      <c r="H19" s="262">
        <v>10130</v>
      </c>
      <c r="I19" s="263">
        <v>737</v>
      </c>
      <c r="J19" s="262">
        <v>13737.5</v>
      </c>
      <c r="K19" s="263">
        <v>1006</v>
      </c>
      <c r="L19" s="262">
        <v>9992.5</v>
      </c>
      <c r="M19" s="263">
        <v>759</v>
      </c>
      <c r="N19" s="264">
        <f>SUM(H19+J19+L19)</f>
        <v>33860</v>
      </c>
      <c r="O19" s="265">
        <f>SUM(I19+K19+M19)</f>
        <v>2502</v>
      </c>
      <c r="P19" s="263">
        <f>O19/F19</f>
        <v>166.8</v>
      </c>
      <c r="Q19" s="266">
        <f>N19/O19</f>
        <v>13.533173461231016</v>
      </c>
      <c r="R19" s="262"/>
      <c r="S19" s="267">
        <f t="shared" si="0"/>
      </c>
      <c r="T19" s="262">
        <v>33860</v>
      </c>
      <c r="U19" s="263">
        <v>2502</v>
      </c>
      <c r="V19" s="268">
        <f>T19/U19</f>
        <v>13.533173461231016</v>
      </c>
      <c r="W19" s="118"/>
    </row>
    <row r="20" spans="1:23" s="5" customFormat="1" ht="15" customHeight="1">
      <c r="A20" s="51">
        <v>15</v>
      </c>
      <c r="B20" s="207" t="s">
        <v>89</v>
      </c>
      <c r="C20" s="138">
        <v>40669</v>
      </c>
      <c r="D20" s="147" t="s">
        <v>11</v>
      </c>
      <c r="E20" s="163">
        <v>20</v>
      </c>
      <c r="F20" s="163">
        <v>20</v>
      </c>
      <c r="G20" s="163">
        <v>2</v>
      </c>
      <c r="H20" s="140">
        <v>9846</v>
      </c>
      <c r="I20" s="141">
        <v>712</v>
      </c>
      <c r="J20" s="140">
        <v>12780</v>
      </c>
      <c r="K20" s="141">
        <v>910</v>
      </c>
      <c r="L20" s="140">
        <v>9090</v>
      </c>
      <c r="M20" s="141">
        <v>674</v>
      </c>
      <c r="N20" s="142">
        <f>+H20+J20+L20</f>
        <v>31716</v>
      </c>
      <c r="O20" s="143">
        <f>+I20+K20+M20</f>
        <v>2296</v>
      </c>
      <c r="P20" s="131">
        <f>+O20/F20</f>
        <v>114.8</v>
      </c>
      <c r="Q20" s="222">
        <f>+N20/O20</f>
        <v>13.813588850174217</v>
      </c>
      <c r="R20" s="140">
        <v>53263</v>
      </c>
      <c r="S20" s="223">
        <f t="shared" si="0"/>
        <v>-0.4045397367778758</v>
      </c>
      <c r="T20" s="140">
        <v>110896</v>
      </c>
      <c r="U20" s="141">
        <v>8319</v>
      </c>
      <c r="V20" s="232">
        <f>+T20/U20</f>
        <v>13.330448371198461</v>
      </c>
      <c r="W20" s="119"/>
    </row>
    <row r="21" spans="1:23" s="5" customFormat="1" ht="15" customHeight="1">
      <c r="A21" s="51">
        <v>16</v>
      </c>
      <c r="B21" s="206" t="s">
        <v>83</v>
      </c>
      <c r="C21" s="127">
        <v>40662</v>
      </c>
      <c r="D21" s="128" t="s">
        <v>58</v>
      </c>
      <c r="E21" s="129">
        <v>19</v>
      </c>
      <c r="F21" s="129">
        <v>19</v>
      </c>
      <c r="G21" s="129">
        <v>3</v>
      </c>
      <c r="H21" s="132">
        <v>7073</v>
      </c>
      <c r="I21" s="133">
        <v>625</v>
      </c>
      <c r="J21" s="132">
        <v>13467.5</v>
      </c>
      <c r="K21" s="133">
        <v>1190</v>
      </c>
      <c r="L21" s="132">
        <v>9480.5</v>
      </c>
      <c r="M21" s="133">
        <v>866</v>
      </c>
      <c r="N21" s="192">
        <f>H21+J21+L21</f>
        <v>30021</v>
      </c>
      <c r="O21" s="193">
        <f>I21+K21+M21</f>
        <v>2681</v>
      </c>
      <c r="P21" s="133">
        <f>O21/F21</f>
        <v>141.10526315789474</v>
      </c>
      <c r="Q21" s="224">
        <f>+N21/O21</f>
        <v>11.197687430063409</v>
      </c>
      <c r="R21" s="134">
        <v>31997.5</v>
      </c>
      <c r="S21" s="223">
        <f t="shared" si="0"/>
        <v>-0.061770450816470035</v>
      </c>
      <c r="T21" s="166">
        <v>181927.75</v>
      </c>
      <c r="U21" s="136">
        <v>14589</v>
      </c>
      <c r="V21" s="231">
        <f>T21/U21</f>
        <v>12.470200150798547</v>
      </c>
      <c r="W21" s="119"/>
    </row>
    <row r="22" spans="1:23" s="5" customFormat="1" ht="15" customHeight="1">
      <c r="A22" s="51">
        <v>17</v>
      </c>
      <c r="B22" s="209" t="s">
        <v>91</v>
      </c>
      <c r="C22" s="127">
        <v>40655</v>
      </c>
      <c r="D22" s="128" t="s">
        <v>54</v>
      </c>
      <c r="E22" s="129">
        <v>67</v>
      </c>
      <c r="F22" s="129">
        <v>63</v>
      </c>
      <c r="G22" s="129">
        <v>2</v>
      </c>
      <c r="H22" s="130">
        <v>5467</v>
      </c>
      <c r="I22" s="131">
        <v>820</v>
      </c>
      <c r="J22" s="130">
        <v>9344</v>
      </c>
      <c r="K22" s="131">
        <v>1266</v>
      </c>
      <c r="L22" s="130">
        <v>9759</v>
      </c>
      <c r="M22" s="131">
        <v>1229</v>
      </c>
      <c r="N22" s="190">
        <f>SUM(H22+J22+L22)</f>
        <v>24570</v>
      </c>
      <c r="O22" s="191">
        <f>SUM(I22+K22+M22)</f>
        <v>3315</v>
      </c>
      <c r="P22" s="144">
        <f>IF(N22&lt;&gt;0,O22/F22,"")</f>
        <v>52.61904761904762</v>
      </c>
      <c r="Q22" s="145">
        <f>IF(N22&lt;&gt;0,N22/O22,"")</f>
        <v>7.411764705882353</v>
      </c>
      <c r="R22" s="130">
        <v>38833</v>
      </c>
      <c r="S22" s="223">
        <f t="shared" si="0"/>
        <v>-0.3672907063579945</v>
      </c>
      <c r="T22" s="130">
        <v>91818.5</v>
      </c>
      <c r="U22" s="131">
        <v>12516</v>
      </c>
      <c r="V22" s="231">
        <f>T22/U22</f>
        <v>7.336089805049537</v>
      </c>
      <c r="W22" s="119"/>
    </row>
    <row r="23" spans="1:23" s="5" customFormat="1" ht="15" customHeight="1">
      <c r="A23" s="51">
        <v>18</v>
      </c>
      <c r="B23" s="206" t="s">
        <v>59</v>
      </c>
      <c r="C23" s="127">
        <v>40641</v>
      </c>
      <c r="D23" s="128" t="s">
        <v>58</v>
      </c>
      <c r="E23" s="129">
        <v>128</v>
      </c>
      <c r="F23" s="129">
        <v>43</v>
      </c>
      <c r="G23" s="129">
        <v>6</v>
      </c>
      <c r="H23" s="132">
        <v>5459.5</v>
      </c>
      <c r="I23" s="133">
        <v>804</v>
      </c>
      <c r="J23" s="132">
        <v>9141.5</v>
      </c>
      <c r="K23" s="133">
        <v>1352</v>
      </c>
      <c r="L23" s="132">
        <v>7158.5</v>
      </c>
      <c r="M23" s="133">
        <v>1107</v>
      </c>
      <c r="N23" s="192">
        <f>H23+J23+L23</f>
        <v>21759.5</v>
      </c>
      <c r="O23" s="193">
        <f>I23+K23+M23</f>
        <v>3263</v>
      </c>
      <c r="P23" s="133">
        <f>O23/F23</f>
        <v>75.88372093023256</v>
      </c>
      <c r="Q23" s="224">
        <f>+N23/O23</f>
        <v>6.668556543058535</v>
      </c>
      <c r="R23" s="134">
        <v>29572</v>
      </c>
      <c r="S23" s="223">
        <f t="shared" si="0"/>
        <v>-0.2641857162180441</v>
      </c>
      <c r="T23" s="166">
        <v>1805555.25</v>
      </c>
      <c r="U23" s="136">
        <v>177765</v>
      </c>
      <c r="V23" s="231">
        <f>T23/U23</f>
        <v>10.156978314066324</v>
      </c>
      <c r="W23" s="118"/>
    </row>
    <row r="24" spans="1:23" s="5" customFormat="1" ht="15" customHeight="1">
      <c r="A24" s="51">
        <v>19</v>
      </c>
      <c r="B24" s="208" t="s">
        <v>65</v>
      </c>
      <c r="C24" s="127">
        <v>40648</v>
      </c>
      <c r="D24" s="128" t="s">
        <v>41</v>
      </c>
      <c r="E24" s="129">
        <v>76</v>
      </c>
      <c r="F24" s="129">
        <v>43</v>
      </c>
      <c r="G24" s="129">
        <v>5</v>
      </c>
      <c r="H24" s="130">
        <v>2764</v>
      </c>
      <c r="I24" s="131">
        <v>478</v>
      </c>
      <c r="J24" s="130">
        <v>7794</v>
      </c>
      <c r="K24" s="131">
        <v>1116</v>
      </c>
      <c r="L24" s="130">
        <v>6608</v>
      </c>
      <c r="M24" s="131">
        <v>968</v>
      </c>
      <c r="N24" s="190">
        <f>+L24+J24+H24</f>
        <v>17166</v>
      </c>
      <c r="O24" s="191">
        <f>+M24+K24+I24</f>
        <v>2562</v>
      </c>
      <c r="P24" s="131">
        <f>+O24/F24</f>
        <v>59.58139534883721</v>
      </c>
      <c r="Q24" s="222">
        <f>+N24/O24</f>
        <v>6.70023419203747</v>
      </c>
      <c r="R24" s="130">
        <v>19989</v>
      </c>
      <c r="S24" s="223">
        <f t="shared" si="0"/>
        <v>-0.14122767522137175</v>
      </c>
      <c r="T24" s="130">
        <v>532089</v>
      </c>
      <c r="U24" s="131">
        <v>54581</v>
      </c>
      <c r="V24" s="230">
        <f>+T24/U24</f>
        <v>9.748612154412708</v>
      </c>
      <c r="W24" s="118"/>
    </row>
    <row r="25" spans="1:23" s="5" customFormat="1" ht="15" customHeight="1" thickBot="1">
      <c r="A25" s="51">
        <v>20</v>
      </c>
      <c r="B25" s="282" t="s">
        <v>79</v>
      </c>
      <c r="C25" s="212">
        <v>40662</v>
      </c>
      <c r="D25" s="276" t="s">
        <v>11</v>
      </c>
      <c r="E25" s="277">
        <v>68</v>
      </c>
      <c r="F25" s="277">
        <v>65</v>
      </c>
      <c r="G25" s="277">
        <v>3</v>
      </c>
      <c r="H25" s="215">
        <v>2192</v>
      </c>
      <c r="I25" s="216">
        <v>325</v>
      </c>
      <c r="J25" s="215">
        <v>6108</v>
      </c>
      <c r="K25" s="216">
        <v>796</v>
      </c>
      <c r="L25" s="215">
        <v>5559</v>
      </c>
      <c r="M25" s="216">
        <v>735</v>
      </c>
      <c r="N25" s="217">
        <f>+H25+J25+L25</f>
        <v>13859</v>
      </c>
      <c r="O25" s="218">
        <f>+I25+K25+M25</f>
        <v>1856</v>
      </c>
      <c r="P25" s="187">
        <f>IF(N25&lt;&gt;0,O25/F25,"")</f>
        <v>28.553846153846155</v>
      </c>
      <c r="Q25" s="188">
        <f>IF(N25&lt;&gt;0,N25/O25,"")</f>
        <v>7.467133620689655</v>
      </c>
      <c r="R25" s="215">
        <v>38615</v>
      </c>
      <c r="S25" s="235">
        <f t="shared" si="0"/>
        <v>-0.6410980189045707</v>
      </c>
      <c r="T25" s="215">
        <v>188355</v>
      </c>
      <c r="U25" s="216">
        <v>20752</v>
      </c>
      <c r="V25" s="278">
        <f>+T25/U25</f>
        <v>9.076474556669236</v>
      </c>
      <c r="W25" s="118"/>
    </row>
    <row r="26" spans="1:27" s="7" customFormat="1" ht="15">
      <c r="A26" s="52"/>
      <c r="B26" s="323"/>
      <c r="C26" s="324"/>
      <c r="D26" s="325"/>
      <c r="E26" s="1"/>
      <c r="F26" s="1"/>
      <c r="G26" s="2"/>
      <c r="H26" s="19"/>
      <c r="I26" s="22"/>
      <c r="J26" s="19"/>
      <c r="K26" s="22"/>
      <c r="L26" s="19"/>
      <c r="M26" s="22"/>
      <c r="N26" s="20"/>
      <c r="O26" s="46"/>
      <c r="P26" s="36"/>
      <c r="Q26" s="37"/>
      <c r="R26" s="38"/>
      <c r="S26" s="39"/>
      <c r="T26" s="38"/>
      <c r="U26" s="36"/>
      <c r="V26" s="37"/>
      <c r="W26" s="40"/>
      <c r="AA26" s="7" t="s">
        <v>16</v>
      </c>
    </row>
    <row r="27" spans="1:23" s="10" customFormat="1" ht="18">
      <c r="A27" s="53"/>
      <c r="B27" s="8"/>
      <c r="C27" s="9"/>
      <c r="E27" s="11"/>
      <c r="F27" s="12"/>
      <c r="G27" s="13"/>
      <c r="H27" s="14"/>
      <c r="I27" s="23"/>
      <c r="J27" s="14"/>
      <c r="K27" s="23"/>
      <c r="L27" s="14"/>
      <c r="M27" s="23"/>
      <c r="N27" s="14"/>
      <c r="O27" s="23"/>
      <c r="P27" s="41"/>
      <c r="Q27" s="42"/>
      <c r="R27" s="43"/>
      <c r="S27" s="44"/>
      <c r="T27" s="43"/>
      <c r="U27" s="41"/>
      <c r="V27" s="42"/>
      <c r="W27" s="45"/>
    </row>
    <row r="28" spans="1:23" s="7" customFormat="1" ht="21.75" customHeight="1">
      <c r="A28" s="332" t="s">
        <v>8</v>
      </c>
      <c r="B28" s="333"/>
      <c r="C28" s="333"/>
      <c r="D28" s="333"/>
      <c r="E28" s="333"/>
      <c r="F28" s="333"/>
      <c r="G28" s="333"/>
      <c r="H28" s="333"/>
      <c r="I28" s="333"/>
      <c r="J28" s="333"/>
      <c r="K28" s="333"/>
      <c r="L28" s="333"/>
      <c r="M28" s="333"/>
      <c r="N28" s="333"/>
      <c r="O28" s="333"/>
      <c r="P28" s="333"/>
      <c r="Q28" s="333"/>
      <c r="R28" s="333"/>
      <c r="S28" s="333"/>
      <c r="T28" s="333"/>
      <c r="U28" s="333"/>
      <c r="V28" s="333"/>
      <c r="W28" s="47"/>
    </row>
    <row r="29" spans="1:256" s="7" customFormat="1" ht="16.5" customHeight="1">
      <c r="A29" s="310" t="s">
        <v>10</v>
      </c>
      <c r="B29" s="311"/>
      <c r="C29" s="311"/>
      <c r="D29" s="311"/>
      <c r="E29" s="311"/>
      <c r="F29" s="311"/>
      <c r="G29" s="311"/>
      <c r="H29" s="311"/>
      <c r="I29" s="311"/>
      <c r="J29" s="311"/>
      <c r="K29" s="311"/>
      <c r="L29" s="311"/>
      <c r="M29" s="311"/>
      <c r="N29" s="311"/>
      <c r="O29" s="311"/>
      <c r="P29" s="311"/>
      <c r="Q29" s="311"/>
      <c r="R29" s="311"/>
      <c r="S29" s="311"/>
      <c r="T29" s="311"/>
      <c r="U29" s="311"/>
      <c r="V29" s="311"/>
      <c r="W29" s="90"/>
      <c r="X29" s="91"/>
      <c r="Y29" s="91"/>
      <c r="Z29" s="91"/>
      <c r="AA29" s="91"/>
      <c r="AB29" s="91"/>
      <c r="AC29" s="91"/>
      <c r="AD29" s="91"/>
      <c r="AE29" s="91"/>
      <c r="AF29" s="91"/>
      <c r="AG29" s="91"/>
      <c r="AH29" s="91"/>
      <c r="AI29" s="91"/>
      <c r="AJ29" s="91"/>
      <c r="AK29" s="91"/>
      <c r="AL29" s="91"/>
      <c r="AM29" s="91"/>
      <c r="AN29" s="91"/>
      <c r="AO29" s="91"/>
      <c r="AP29" s="91"/>
      <c r="AQ29" s="91"/>
      <c r="AR29" s="91"/>
      <c r="AS29" s="90"/>
      <c r="AT29" s="91"/>
      <c r="AU29" s="91"/>
      <c r="AV29" s="91"/>
      <c r="AW29" s="91"/>
      <c r="AX29" s="91"/>
      <c r="AY29" s="91"/>
      <c r="AZ29" s="91"/>
      <c r="BA29" s="91"/>
      <c r="BB29" s="91"/>
      <c r="BC29" s="91"/>
      <c r="BD29" s="91"/>
      <c r="BE29" s="91"/>
      <c r="BF29" s="91"/>
      <c r="BG29" s="91"/>
      <c r="BH29" s="91"/>
      <c r="BI29" s="91"/>
      <c r="BJ29" s="91"/>
      <c r="BK29" s="91"/>
      <c r="BL29" s="91"/>
      <c r="BM29" s="91"/>
      <c r="BN29" s="91"/>
      <c r="BO29" s="90"/>
      <c r="BP29" s="91"/>
      <c r="BQ29" s="91"/>
      <c r="BR29" s="91"/>
      <c r="BS29" s="91"/>
      <c r="BT29" s="91"/>
      <c r="BU29" s="91"/>
      <c r="BV29" s="91"/>
      <c r="BW29" s="91"/>
      <c r="BX29" s="91"/>
      <c r="BY29" s="91"/>
      <c r="BZ29" s="91"/>
      <c r="CA29" s="91"/>
      <c r="CB29" s="91"/>
      <c r="CC29" s="91"/>
      <c r="CD29" s="91"/>
      <c r="CE29" s="91"/>
      <c r="CF29" s="91"/>
      <c r="CG29" s="91"/>
      <c r="CH29" s="91"/>
      <c r="CI29" s="91"/>
      <c r="CJ29" s="91"/>
      <c r="CK29" s="90"/>
      <c r="CL29" s="91"/>
      <c r="CM29" s="91"/>
      <c r="CN29" s="91"/>
      <c r="CO29" s="91"/>
      <c r="CP29" s="91"/>
      <c r="CQ29" s="91"/>
      <c r="CR29" s="91"/>
      <c r="CS29" s="91"/>
      <c r="CT29" s="91"/>
      <c r="CU29" s="91"/>
      <c r="CV29" s="91"/>
      <c r="CW29" s="91"/>
      <c r="CX29" s="91"/>
      <c r="CY29" s="91"/>
      <c r="CZ29" s="91"/>
      <c r="DA29" s="91"/>
      <c r="DB29" s="91"/>
      <c r="DC29" s="91"/>
      <c r="DD29" s="91"/>
      <c r="DE29" s="91"/>
      <c r="DF29" s="91"/>
      <c r="DG29" s="90"/>
      <c r="DH29" s="91"/>
      <c r="DI29" s="91"/>
      <c r="DJ29" s="91"/>
      <c r="DK29" s="91"/>
      <c r="DL29" s="91"/>
      <c r="DM29" s="91"/>
      <c r="DN29" s="91"/>
      <c r="DO29" s="91"/>
      <c r="DP29" s="91"/>
      <c r="DQ29" s="91"/>
      <c r="DR29" s="91"/>
      <c r="DS29" s="91"/>
      <c r="DT29" s="91"/>
      <c r="DU29" s="91"/>
      <c r="DV29" s="91"/>
      <c r="DW29" s="91"/>
      <c r="DX29" s="91"/>
      <c r="DY29" s="91"/>
      <c r="DZ29" s="91"/>
      <c r="EA29" s="91"/>
      <c r="EB29" s="91"/>
      <c r="EC29" s="90"/>
      <c r="ED29" s="91"/>
      <c r="EE29" s="91"/>
      <c r="EF29" s="91"/>
      <c r="EG29" s="91"/>
      <c r="EH29" s="91"/>
      <c r="EI29" s="91"/>
      <c r="EJ29" s="91"/>
      <c r="EK29" s="91"/>
      <c r="EL29" s="91"/>
      <c r="EM29" s="91"/>
      <c r="EN29" s="91"/>
      <c r="EO29" s="91"/>
      <c r="EP29" s="91"/>
      <c r="EQ29" s="91"/>
      <c r="ER29" s="91"/>
      <c r="ES29" s="91"/>
      <c r="ET29" s="91"/>
      <c r="EU29" s="91"/>
      <c r="EV29" s="91"/>
      <c r="EW29" s="91"/>
      <c r="EX29" s="91"/>
      <c r="EY29" s="90"/>
      <c r="EZ29" s="91"/>
      <c r="FA29" s="91"/>
      <c r="FB29" s="91"/>
      <c r="FC29" s="91"/>
      <c r="FD29" s="91"/>
      <c r="FE29" s="91"/>
      <c r="FF29" s="91"/>
      <c r="FG29" s="91"/>
      <c r="FH29" s="91"/>
      <c r="FI29" s="91"/>
      <c r="FJ29" s="91"/>
      <c r="FK29" s="91"/>
      <c r="FL29" s="91"/>
      <c r="FM29" s="91"/>
      <c r="FN29" s="91"/>
      <c r="FO29" s="91"/>
      <c r="FP29" s="91"/>
      <c r="FQ29" s="91"/>
      <c r="FR29" s="91"/>
      <c r="FS29" s="91"/>
      <c r="FT29" s="91"/>
      <c r="FU29" s="90"/>
      <c r="FV29" s="91"/>
      <c r="FW29" s="91"/>
      <c r="FX29" s="91"/>
      <c r="FY29" s="91"/>
      <c r="FZ29" s="91"/>
      <c r="GA29" s="91"/>
      <c r="GB29" s="91"/>
      <c r="GC29" s="91"/>
      <c r="GD29" s="91"/>
      <c r="GE29" s="91"/>
      <c r="GF29" s="91"/>
      <c r="GG29" s="91"/>
      <c r="GH29" s="91"/>
      <c r="GI29" s="91"/>
      <c r="GJ29" s="91"/>
      <c r="GK29" s="91"/>
      <c r="GL29" s="91"/>
      <c r="GM29" s="91"/>
      <c r="GN29" s="91"/>
      <c r="GO29" s="91"/>
      <c r="GP29" s="91"/>
      <c r="GQ29" s="90"/>
      <c r="GR29" s="91"/>
      <c r="GS29" s="91"/>
      <c r="GT29" s="91"/>
      <c r="GU29" s="91"/>
      <c r="GV29" s="91"/>
      <c r="GW29" s="91"/>
      <c r="GX29" s="91"/>
      <c r="GY29" s="91"/>
      <c r="GZ29" s="91"/>
      <c r="HA29" s="91"/>
      <c r="HB29" s="91"/>
      <c r="HC29" s="91"/>
      <c r="HD29" s="91"/>
      <c r="HE29" s="91"/>
      <c r="HF29" s="91"/>
      <c r="HG29" s="91"/>
      <c r="HH29" s="91"/>
      <c r="HI29" s="91"/>
      <c r="HJ29" s="91"/>
      <c r="HK29" s="91"/>
      <c r="HL29" s="91"/>
      <c r="HM29" s="90"/>
      <c r="HN29" s="91"/>
      <c r="HO29" s="91"/>
      <c r="HP29" s="91"/>
      <c r="HQ29" s="91"/>
      <c r="HR29" s="91"/>
      <c r="HS29" s="91"/>
      <c r="HT29" s="91"/>
      <c r="HU29" s="91"/>
      <c r="HV29" s="91"/>
      <c r="HW29" s="91"/>
      <c r="HX29" s="91"/>
      <c r="HY29" s="91"/>
      <c r="HZ29" s="91"/>
      <c r="IA29" s="91"/>
      <c r="IB29" s="91"/>
      <c r="IC29" s="91"/>
      <c r="ID29" s="91"/>
      <c r="IE29" s="91"/>
      <c r="IF29" s="91"/>
      <c r="IG29" s="91"/>
      <c r="IH29" s="91"/>
      <c r="II29" s="90"/>
      <c r="IJ29" s="91"/>
      <c r="IK29" s="91"/>
      <c r="IL29" s="91"/>
      <c r="IM29" s="91"/>
      <c r="IN29" s="91"/>
      <c r="IO29" s="91"/>
      <c r="IP29" s="91"/>
      <c r="IQ29" s="91"/>
      <c r="IR29" s="91"/>
      <c r="IS29" s="91"/>
      <c r="IT29" s="91"/>
      <c r="IU29" s="91"/>
      <c r="IV29" s="91"/>
    </row>
    <row r="30" spans="1:256" s="7" customFormat="1" ht="16.5" customHeight="1">
      <c r="A30" s="312"/>
      <c r="B30" s="313"/>
      <c r="C30" s="313"/>
      <c r="D30" s="313"/>
      <c r="E30" s="313"/>
      <c r="F30" s="313"/>
      <c r="G30" s="313"/>
      <c r="H30" s="313"/>
      <c r="I30" s="313"/>
      <c r="J30" s="313"/>
      <c r="K30" s="313"/>
      <c r="L30" s="313"/>
      <c r="M30" s="313"/>
      <c r="N30" s="313"/>
      <c r="O30" s="313"/>
      <c r="P30" s="313"/>
      <c r="Q30" s="313"/>
      <c r="R30" s="313"/>
      <c r="S30" s="313"/>
      <c r="T30" s="313"/>
      <c r="U30" s="313"/>
      <c r="V30" s="314"/>
      <c r="W30" s="90"/>
      <c r="X30" s="91"/>
      <c r="Y30" s="91"/>
      <c r="Z30" s="91"/>
      <c r="AA30" s="91"/>
      <c r="AB30" s="91"/>
      <c r="AC30" s="91"/>
      <c r="AD30" s="91"/>
      <c r="AE30" s="91"/>
      <c r="AF30" s="91"/>
      <c r="AG30" s="91"/>
      <c r="AH30" s="91"/>
      <c r="AI30" s="91"/>
      <c r="AJ30" s="91"/>
      <c r="AK30" s="91"/>
      <c r="AL30" s="91"/>
      <c r="AM30" s="91"/>
      <c r="AN30" s="91"/>
      <c r="AO30" s="91"/>
      <c r="AP30" s="91"/>
      <c r="AQ30" s="91"/>
      <c r="AR30" s="91"/>
      <c r="AS30" s="90"/>
      <c r="AT30" s="91"/>
      <c r="AU30" s="91"/>
      <c r="AV30" s="91"/>
      <c r="AW30" s="91"/>
      <c r="AX30" s="91"/>
      <c r="AY30" s="91"/>
      <c r="AZ30" s="91"/>
      <c r="BA30" s="91"/>
      <c r="BB30" s="91"/>
      <c r="BC30" s="91"/>
      <c r="BD30" s="91"/>
      <c r="BE30" s="91"/>
      <c r="BF30" s="91"/>
      <c r="BG30" s="91"/>
      <c r="BH30" s="91"/>
      <c r="BI30" s="91"/>
      <c r="BJ30" s="91"/>
      <c r="BK30" s="91"/>
      <c r="BL30" s="91"/>
      <c r="BM30" s="91"/>
      <c r="BN30" s="91"/>
      <c r="BO30" s="90"/>
      <c r="BP30" s="91"/>
      <c r="BQ30" s="91"/>
      <c r="BR30" s="91"/>
      <c r="BS30" s="91"/>
      <c r="BT30" s="91"/>
      <c r="BU30" s="91"/>
      <c r="BV30" s="91"/>
      <c r="BW30" s="91"/>
      <c r="BX30" s="91"/>
      <c r="BY30" s="91"/>
      <c r="BZ30" s="91"/>
      <c r="CA30" s="91"/>
      <c r="CB30" s="91"/>
      <c r="CC30" s="91"/>
      <c r="CD30" s="91"/>
      <c r="CE30" s="91"/>
      <c r="CF30" s="91"/>
      <c r="CG30" s="91"/>
      <c r="CH30" s="91"/>
      <c r="CI30" s="91"/>
      <c r="CJ30" s="91"/>
      <c r="CK30" s="90"/>
      <c r="CL30" s="91"/>
      <c r="CM30" s="91"/>
      <c r="CN30" s="91"/>
      <c r="CO30" s="91"/>
      <c r="CP30" s="91"/>
      <c r="CQ30" s="91"/>
      <c r="CR30" s="91"/>
      <c r="CS30" s="91"/>
      <c r="CT30" s="91"/>
      <c r="CU30" s="91"/>
      <c r="CV30" s="91"/>
      <c r="CW30" s="91"/>
      <c r="CX30" s="91"/>
      <c r="CY30" s="91"/>
      <c r="CZ30" s="91"/>
      <c r="DA30" s="91"/>
      <c r="DB30" s="91"/>
      <c r="DC30" s="91"/>
      <c r="DD30" s="91"/>
      <c r="DE30" s="91"/>
      <c r="DF30" s="91"/>
      <c r="DG30" s="90"/>
      <c r="DH30" s="91"/>
      <c r="DI30" s="91"/>
      <c r="DJ30" s="91"/>
      <c r="DK30" s="91"/>
      <c r="DL30" s="91"/>
      <c r="DM30" s="91"/>
      <c r="DN30" s="91"/>
      <c r="DO30" s="91"/>
      <c r="DP30" s="91"/>
      <c r="DQ30" s="91"/>
      <c r="DR30" s="91"/>
      <c r="DS30" s="91"/>
      <c r="DT30" s="91"/>
      <c r="DU30" s="91"/>
      <c r="DV30" s="91"/>
      <c r="DW30" s="91"/>
      <c r="DX30" s="91"/>
      <c r="DY30" s="91"/>
      <c r="DZ30" s="91"/>
      <c r="EA30" s="91"/>
      <c r="EB30" s="91"/>
      <c r="EC30" s="90"/>
      <c r="ED30" s="91"/>
      <c r="EE30" s="91"/>
      <c r="EF30" s="91"/>
      <c r="EG30" s="91"/>
      <c r="EH30" s="91"/>
      <c r="EI30" s="91"/>
      <c r="EJ30" s="91"/>
      <c r="EK30" s="91"/>
      <c r="EL30" s="91"/>
      <c r="EM30" s="91"/>
      <c r="EN30" s="91"/>
      <c r="EO30" s="91"/>
      <c r="EP30" s="91"/>
      <c r="EQ30" s="91"/>
      <c r="ER30" s="91"/>
      <c r="ES30" s="91"/>
      <c r="ET30" s="91"/>
      <c r="EU30" s="91"/>
      <c r="EV30" s="91"/>
      <c r="EW30" s="91"/>
      <c r="EX30" s="91"/>
      <c r="EY30" s="90"/>
      <c r="EZ30" s="91"/>
      <c r="FA30" s="91"/>
      <c r="FB30" s="91"/>
      <c r="FC30" s="91"/>
      <c r="FD30" s="91"/>
      <c r="FE30" s="91"/>
      <c r="FF30" s="91"/>
      <c r="FG30" s="91"/>
      <c r="FH30" s="91"/>
      <c r="FI30" s="91"/>
      <c r="FJ30" s="91"/>
      <c r="FK30" s="91"/>
      <c r="FL30" s="91"/>
      <c r="FM30" s="91"/>
      <c r="FN30" s="91"/>
      <c r="FO30" s="91"/>
      <c r="FP30" s="91"/>
      <c r="FQ30" s="91"/>
      <c r="FR30" s="91"/>
      <c r="FS30" s="91"/>
      <c r="FT30" s="91"/>
      <c r="FU30" s="90"/>
      <c r="FV30" s="91"/>
      <c r="FW30" s="91"/>
      <c r="FX30" s="91"/>
      <c r="FY30" s="91"/>
      <c r="FZ30" s="91"/>
      <c r="GA30" s="91"/>
      <c r="GB30" s="91"/>
      <c r="GC30" s="91"/>
      <c r="GD30" s="91"/>
      <c r="GE30" s="91"/>
      <c r="GF30" s="91"/>
      <c r="GG30" s="91"/>
      <c r="GH30" s="91"/>
      <c r="GI30" s="91"/>
      <c r="GJ30" s="91"/>
      <c r="GK30" s="91"/>
      <c r="GL30" s="91"/>
      <c r="GM30" s="91"/>
      <c r="GN30" s="91"/>
      <c r="GO30" s="91"/>
      <c r="GP30" s="91"/>
      <c r="GQ30" s="90"/>
      <c r="GR30" s="91"/>
      <c r="GS30" s="91"/>
      <c r="GT30" s="91"/>
      <c r="GU30" s="91"/>
      <c r="GV30" s="91"/>
      <c r="GW30" s="91"/>
      <c r="GX30" s="91"/>
      <c r="GY30" s="91"/>
      <c r="GZ30" s="91"/>
      <c r="HA30" s="91"/>
      <c r="HB30" s="91"/>
      <c r="HC30" s="91"/>
      <c r="HD30" s="91"/>
      <c r="HE30" s="91"/>
      <c r="HF30" s="91"/>
      <c r="HG30" s="91"/>
      <c r="HH30" s="91"/>
      <c r="HI30" s="91"/>
      <c r="HJ30" s="91"/>
      <c r="HK30" s="91"/>
      <c r="HL30" s="91"/>
      <c r="HM30" s="90"/>
      <c r="HN30" s="91"/>
      <c r="HO30" s="91"/>
      <c r="HP30" s="91"/>
      <c r="HQ30" s="91"/>
      <c r="HR30" s="91"/>
      <c r="HS30" s="91"/>
      <c r="HT30" s="91"/>
      <c r="HU30" s="91"/>
      <c r="HV30" s="91"/>
      <c r="HW30" s="91"/>
      <c r="HX30" s="91"/>
      <c r="HY30" s="91"/>
      <c r="HZ30" s="91"/>
      <c r="IA30" s="91"/>
      <c r="IB30" s="91"/>
      <c r="IC30" s="91"/>
      <c r="ID30" s="91"/>
      <c r="IE30" s="91"/>
      <c r="IF30" s="91"/>
      <c r="IG30" s="91"/>
      <c r="IH30" s="91"/>
      <c r="II30" s="90"/>
      <c r="IJ30" s="91"/>
      <c r="IK30" s="91"/>
      <c r="IL30" s="91"/>
      <c r="IM30" s="91"/>
      <c r="IN30" s="91"/>
      <c r="IO30" s="91"/>
      <c r="IP30" s="91"/>
      <c r="IQ30" s="91"/>
      <c r="IR30" s="91"/>
      <c r="IS30" s="91"/>
      <c r="IT30" s="91"/>
      <c r="IU30" s="91"/>
      <c r="IV30" s="91"/>
    </row>
    <row r="31" spans="1:256" s="7" customFormat="1" ht="16.5" customHeight="1">
      <c r="A31" s="315"/>
      <c r="B31" s="316"/>
      <c r="C31" s="316"/>
      <c r="D31" s="316"/>
      <c r="E31" s="316"/>
      <c r="F31" s="316"/>
      <c r="G31" s="316"/>
      <c r="H31" s="316"/>
      <c r="I31" s="316"/>
      <c r="J31" s="316"/>
      <c r="K31" s="316"/>
      <c r="L31" s="316"/>
      <c r="M31" s="316"/>
      <c r="N31" s="316"/>
      <c r="O31" s="316"/>
      <c r="P31" s="316"/>
      <c r="Q31" s="316"/>
      <c r="R31" s="316"/>
      <c r="S31" s="316"/>
      <c r="T31" s="316"/>
      <c r="U31" s="316"/>
      <c r="V31" s="316"/>
      <c r="W31" s="90"/>
      <c r="X31" s="91"/>
      <c r="Y31" s="91"/>
      <c r="Z31" s="91"/>
      <c r="AA31" s="91"/>
      <c r="AB31" s="91"/>
      <c r="AC31" s="91"/>
      <c r="AD31" s="91"/>
      <c r="AE31" s="91"/>
      <c r="AF31" s="91"/>
      <c r="AG31" s="91"/>
      <c r="AH31" s="91"/>
      <c r="AI31" s="91"/>
      <c r="AJ31" s="91"/>
      <c r="AK31" s="91"/>
      <c r="AL31" s="91"/>
      <c r="AM31" s="91"/>
      <c r="AN31" s="91"/>
      <c r="AO31" s="91"/>
      <c r="AP31" s="91"/>
      <c r="AQ31" s="91"/>
      <c r="AR31" s="91"/>
      <c r="AS31" s="90"/>
      <c r="AT31" s="91"/>
      <c r="AU31" s="91"/>
      <c r="AV31" s="91"/>
      <c r="AW31" s="91"/>
      <c r="AX31" s="91"/>
      <c r="AY31" s="91"/>
      <c r="AZ31" s="91"/>
      <c r="BA31" s="91"/>
      <c r="BB31" s="91"/>
      <c r="BC31" s="91"/>
      <c r="BD31" s="91"/>
      <c r="BE31" s="91"/>
      <c r="BF31" s="91"/>
      <c r="BG31" s="91"/>
      <c r="BH31" s="91"/>
      <c r="BI31" s="91"/>
      <c r="BJ31" s="91"/>
      <c r="BK31" s="91"/>
      <c r="BL31" s="91"/>
      <c r="BM31" s="91"/>
      <c r="BN31" s="91"/>
      <c r="BO31" s="90"/>
      <c r="BP31" s="91"/>
      <c r="BQ31" s="91"/>
      <c r="BR31" s="91"/>
      <c r="BS31" s="91"/>
      <c r="BT31" s="91"/>
      <c r="BU31" s="91"/>
      <c r="BV31" s="91"/>
      <c r="BW31" s="91"/>
      <c r="BX31" s="91"/>
      <c r="BY31" s="91"/>
      <c r="BZ31" s="91"/>
      <c r="CA31" s="91"/>
      <c r="CB31" s="91"/>
      <c r="CC31" s="91"/>
      <c r="CD31" s="91"/>
      <c r="CE31" s="91"/>
      <c r="CF31" s="91"/>
      <c r="CG31" s="91"/>
      <c r="CH31" s="91"/>
      <c r="CI31" s="91"/>
      <c r="CJ31" s="91"/>
      <c r="CK31" s="90"/>
      <c r="CL31" s="91"/>
      <c r="CM31" s="91"/>
      <c r="CN31" s="91"/>
      <c r="CO31" s="91"/>
      <c r="CP31" s="91"/>
      <c r="CQ31" s="91"/>
      <c r="CR31" s="91"/>
      <c r="CS31" s="91"/>
      <c r="CT31" s="91"/>
      <c r="CU31" s="91"/>
      <c r="CV31" s="91"/>
      <c r="CW31" s="91"/>
      <c r="CX31" s="91"/>
      <c r="CY31" s="91"/>
      <c r="CZ31" s="91"/>
      <c r="DA31" s="91"/>
      <c r="DB31" s="91"/>
      <c r="DC31" s="91"/>
      <c r="DD31" s="91"/>
      <c r="DE31" s="91"/>
      <c r="DF31" s="91"/>
      <c r="DG31" s="90"/>
      <c r="DH31" s="91"/>
      <c r="DI31" s="91"/>
      <c r="DJ31" s="91"/>
      <c r="DK31" s="91"/>
      <c r="DL31" s="91"/>
      <c r="DM31" s="91"/>
      <c r="DN31" s="91"/>
      <c r="DO31" s="91"/>
      <c r="DP31" s="91"/>
      <c r="DQ31" s="91"/>
      <c r="DR31" s="91"/>
      <c r="DS31" s="91"/>
      <c r="DT31" s="91"/>
      <c r="DU31" s="91"/>
      <c r="DV31" s="91"/>
      <c r="DW31" s="91"/>
      <c r="DX31" s="91"/>
      <c r="DY31" s="91"/>
      <c r="DZ31" s="91"/>
      <c r="EA31" s="91"/>
      <c r="EB31" s="91"/>
      <c r="EC31" s="90"/>
      <c r="ED31" s="91"/>
      <c r="EE31" s="91"/>
      <c r="EF31" s="91"/>
      <c r="EG31" s="91"/>
      <c r="EH31" s="91"/>
      <c r="EI31" s="91"/>
      <c r="EJ31" s="91"/>
      <c r="EK31" s="91"/>
      <c r="EL31" s="91"/>
      <c r="EM31" s="91"/>
      <c r="EN31" s="91"/>
      <c r="EO31" s="91"/>
      <c r="EP31" s="91"/>
      <c r="EQ31" s="91"/>
      <c r="ER31" s="91"/>
      <c r="ES31" s="91"/>
      <c r="ET31" s="91"/>
      <c r="EU31" s="91"/>
      <c r="EV31" s="91"/>
      <c r="EW31" s="91"/>
      <c r="EX31" s="91"/>
      <c r="EY31" s="90"/>
      <c r="EZ31" s="91"/>
      <c r="FA31" s="91"/>
      <c r="FB31" s="91"/>
      <c r="FC31" s="91"/>
      <c r="FD31" s="91"/>
      <c r="FE31" s="91"/>
      <c r="FF31" s="91"/>
      <c r="FG31" s="91"/>
      <c r="FH31" s="91"/>
      <c r="FI31" s="91"/>
      <c r="FJ31" s="91"/>
      <c r="FK31" s="91"/>
      <c r="FL31" s="91"/>
      <c r="FM31" s="91"/>
      <c r="FN31" s="91"/>
      <c r="FO31" s="91"/>
      <c r="FP31" s="91"/>
      <c r="FQ31" s="91"/>
      <c r="FR31" s="91"/>
      <c r="FS31" s="91"/>
      <c r="FT31" s="91"/>
      <c r="FU31" s="90"/>
      <c r="FV31" s="91"/>
      <c r="FW31" s="91"/>
      <c r="FX31" s="91"/>
      <c r="FY31" s="91"/>
      <c r="FZ31" s="91"/>
      <c r="GA31" s="91"/>
      <c r="GB31" s="91"/>
      <c r="GC31" s="91"/>
      <c r="GD31" s="91"/>
      <c r="GE31" s="91"/>
      <c r="GF31" s="91"/>
      <c r="GG31" s="91"/>
      <c r="GH31" s="91"/>
      <c r="GI31" s="91"/>
      <c r="GJ31" s="91"/>
      <c r="GK31" s="91"/>
      <c r="GL31" s="91"/>
      <c r="GM31" s="91"/>
      <c r="GN31" s="91"/>
      <c r="GO31" s="91"/>
      <c r="GP31" s="91"/>
      <c r="GQ31" s="90"/>
      <c r="GR31" s="91"/>
      <c r="GS31" s="91"/>
      <c r="GT31" s="91"/>
      <c r="GU31" s="91"/>
      <c r="GV31" s="91"/>
      <c r="GW31" s="91"/>
      <c r="GX31" s="91"/>
      <c r="GY31" s="91"/>
      <c r="GZ31" s="91"/>
      <c r="HA31" s="91"/>
      <c r="HB31" s="91"/>
      <c r="HC31" s="91"/>
      <c r="HD31" s="91"/>
      <c r="HE31" s="91"/>
      <c r="HF31" s="91"/>
      <c r="HG31" s="91"/>
      <c r="HH31" s="91"/>
      <c r="HI31" s="91"/>
      <c r="HJ31" s="91"/>
      <c r="HK31" s="91"/>
      <c r="HL31" s="91"/>
      <c r="HM31" s="90"/>
      <c r="HN31" s="91"/>
      <c r="HO31" s="91"/>
      <c r="HP31" s="91"/>
      <c r="HQ31" s="91"/>
      <c r="HR31" s="91"/>
      <c r="HS31" s="91"/>
      <c r="HT31" s="91"/>
      <c r="HU31" s="91"/>
      <c r="HV31" s="91"/>
      <c r="HW31" s="91"/>
      <c r="HX31" s="91"/>
      <c r="HY31" s="91"/>
      <c r="HZ31" s="91"/>
      <c r="IA31" s="91"/>
      <c r="IB31" s="91"/>
      <c r="IC31" s="91"/>
      <c r="ID31" s="91"/>
      <c r="IE31" s="91"/>
      <c r="IF31" s="91"/>
      <c r="IG31" s="91"/>
      <c r="IH31" s="91"/>
      <c r="II31" s="90"/>
      <c r="IJ31" s="91"/>
      <c r="IK31" s="91"/>
      <c r="IL31" s="91"/>
      <c r="IM31" s="91"/>
      <c r="IN31" s="91"/>
      <c r="IO31" s="91"/>
      <c r="IP31" s="91"/>
      <c r="IQ31" s="91"/>
      <c r="IR31" s="91"/>
      <c r="IS31" s="91"/>
      <c r="IT31" s="91"/>
      <c r="IU31" s="91"/>
      <c r="IV31" s="91"/>
    </row>
    <row r="32" spans="1:256" s="7" customFormat="1" ht="16.5" customHeight="1">
      <c r="A32" s="310" t="s">
        <v>9</v>
      </c>
      <c r="B32" s="317"/>
      <c r="C32" s="317"/>
      <c r="D32" s="317"/>
      <c r="E32" s="317"/>
      <c r="F32" s="317"/>
      <c r="G32" s="317"/>
      <c r="H32" s="317"/>
      <c r="I32" s="317"/>
      <c r="J32" s="317"/>
      <c r="K32" s="317"/>
      <c r="L32" s="317"/>
      <c r="M32" s="317"/>
      <c r="N32" s="317"/>
      <c r="O32" s="317"/>
      <c r="P32" s="317"/>
      <c r="Q32" s="317"/>
      <c r="R32" s="317"/>
      <c r="S32" s="317"/>
      <c r="T32" s="317"/>
      <c r="U32" s="317"/>
      <c r="V32" s="317"/>
      <c r="W32" s="90"/>
      <c r="X32" s="91"/>
      <c r="Y32" s="91"/>
      <c r="Z32" s="91"/>
      <c r="AA32" s="91"/>
      <c r="AB32" s="91"/>
      <c r="AC32" s="91"/>
      <c r="AD32" s="91"/>
      <c r="AE32" s="91"/>
      <c r="AF32" s="91"/>
      <c r="AG32" s="91"/>
      <c r="AH32" s="91"/>
      <c r="AI32" s="91"/>
      <c r="AJ32" s="91"/>
      <c r="AK32" s="91"/>
      <c r="AL32" s="91"/>
      <c r="AM32" s="91"/>
      <c r="AN32" s="91"/>
      <c r="AO32" s="91"/>
      <c r="AP32" s="91"/>
      <c r="AQ32" s="91"/>
      <c r="AR32" s="91"/>
      <c r="AS32" s="90"/>
      <c r="AT32" s="91"/>
      <c r="AU32" s="91"/>
      <c r="AV32" s="91"/>
      <c r="AW32" s="91"/>
      <c r="AX32" s="91"/>
      <c r="AY32" s="91"/>
      <c r="AZ32" s="91"/>
      <c r="BA32" s="91"/>
      <c r="BB32" s="91"/>
      <c r="BC32" s="91"/>
      <c r="BD32" s="91"/>
      <c r="BE32" s="91"/>
      <c r="BF32" s="91"/>
      <c r="BG32" s="91"/>
      <c r="BH32" s="91"/>
      <c r="BI32" s="91"/>
      <c r="BJ32" s="91"/>
      <c r="BK32" s="91"/>
      <c r="BL32" s="91"/>
      <c r="BM32" s="91"/>
      <c r="BN32" s="91"/>
      <c r="BO32" s="90"/>
      <c r="BP32" s="91"/>
      <c r="BQ32" s="91"/>
      <c r="BR32" s="91"/>
      <c r="BS32" s="91"/>
      <c r="BT32" s="91"/>
      <c r="BU32" s="91"/>
      <c r="BV32" s="91"/>
      <c r="BW32" s="91"/>
      <c r="BX32" s="91"/>
      <c r="BY32" s="91"/>
      <c r="BZ32" s="91"/>
      <c r="CA32" s="91"/>
      <c r="CB32" s="91"/>
      <c r="CC32" s="91"/>
      <c r="CD32" s="91"/>
      <c r="CE32" s="91"/>
      <c r="CF32" s="91"/>
      <c r="CG32" s="91"/>
      <c r="CH32" s="91"/>
      <c r="CI32" s="91"/>
      <c r="CJ32" s="91"/>
      <c r="CK32" s="90"/>
      <c r="CL32" s="91"/>
      <c r="CM32" s="91"/>
      <c r="CN32" s="91"/>
      <c r="CO32" s="91"/>
      <c r="CP32" s="91"/>
      <c r="CQ32" s="91"/>
      <c r="CR32" s="91"/>
      <c r="CS32" s="91"/>
      <c r="CT32" s="91"/>
      <c r="CU32" s="91"/>
      <c r="CV32" s="91"/>
      <c r="CW32" s="91"/>
      <c r="CX32" s="91"/>
      <c r="CY32" s="91"/>
      <c r="CZ32" s="91"/>
      <c r="DA32" s="91"/>
      <c r="DB32" s="91"/>
      <c r="DC32" s="91"/>
      <c r="DD32" s="91"/>
      <c r="DE32" s="91"/>
      <c r="DF32" s="91"/>
      <c r="DG32" s="90"/>
      <c r="DH32" s="91"/>
      <c r="DI32" s="91"/>
      <c r="DJ32" s="91"/>
      <c r="DK32" s="91"/>
      <c r="DL32" s="91"/>
      <c r="DM32" s="91"/>
      <c r="DN32" s="91"/>
      <c r="DO32" s="91"/>
      <c r="DP32" s="91"/>
      <c r="DQ32" s="91"/>
      <c r="DR32" s="91"/>
      <c r="DS32" s="91"/>
      <c r="DT32" s="91"/>
      <c r="DU32" s="91"/>
      <c r="DV32" s="91"/>
      <c r="DW32" s="91"/>
      <c r="DX32" s="91"/>
      <c r="DY32" s="91"/>
      <c r="DZ32" s="91"/>
      <c r="EA32" s="91"/>
      <c r="EB32" s="91"/>
      <c r="EC32" s="90"/>
      <c r="ED32" s="91"/>
      <c r="EE32" s="91"/>
      <c r="EF32" s="91"/>
      <c r="EG32" s="91"/>
      <c r="EH32" s="91"/>
      <c r="EI32" s="91"/>
      <c r="EJ32" s="91"/>
      <c r="EK32" s="91"/>
      <c r="EL32" s="91"/>
      <c r="EM32" s="91"/>
      <c r="EN32" s="91"/>
      <c r="EO32" s="91"/>
      <c r="EP32" s="91"/>
      <c r="EQ32" s="91"/>
      <c r="ER32" s="91"/>
      <c r="ES32" s="91"/>
      <c r="ET32" s="91"/>
      <c r="EU32" s="91"/>
      <c r="EV32" s="91"/>
      <c r="EW32" s="91"/>
      <c r="EX32" s="91"/>
      <c r="EY32" s="90"/>
      <c r="EZ32" s="91"/>
      <c r="FA32" s="91"/>
      <c r="FB32" s="91"/>
      <c r="FC32" s="91"/>
      <c r="FD32" s="91"/>
      <c r="FE32" s="91"/>
      <c r="FF32" s="91"/>
      <c r="FG32" s="91"/>
      <c r="FH32" s="91"/>
      <c r="FI32" s="91"/>
      <c r="FJ32" s="91"/>
      <c r="FK32" s="91"/>
      <c r="FL32" s="91"/>
      <c r="FM32" s="91"/>
      <c r="FN32" s="91"/>
      <c r="FO32" s="91"/>
      <c r="FP32" s="91"/>
      <c r="FQ32" s="91"/>
      <c r="FR32" s="91"/>
      <c r="FS32" s="91"/>
      <c r="FT32" s="91"/>
      <c r="FU32" s="90"/>
      <c r="FV32" s="91"/>
      <c r="FW32" s="91"/>
      <c r="FX32" s="91"/>
      <c r="FY32" s="91"/>
      <c r="FZ32" s="91"/>
      <c r="GA32" s="91"/>
      <c r="GB32" s="91"/>
      <c r="GC32" s="91"/>
      <c r="GD32" s="91"/>
      <c r="GE32" s="91"/>
      <c r="GF32" s="91"/>
      <c r="GG32" s="91"/>
      <c r="GH32" s="91"/>
      <c r="GI32" s="91"/>
      <c r="GJ32" s="91"/>
      <c r="GK32" s="91"/>
      <c r="GL32" s="91"/>
      <c r="GM32" s="91"/>
      <c r="GN32" s="91"/>
      <c r="GO32" s="91"/>
      <c r="GP32" s="91"/>
      <c r="GQ32" s="90"/>
      <c r="GR32" s="91"/>
      <c r="GS32" s="91"/>
      <c r="GT32" s="91"/>
      <c r="GU32" s="91"/>
      <c r="GV32" s="91"/>
      <c r="GW32" s="91"/>
      <c r="GX32" s="91"/>
      <c r="GY32" s="91"/>
      <c r="GZ32" s="91"/>
      <c r="HA32" s="91"/>
      <c r="HB32" s="91"/>
      <c r="HC32" s="91"/>
      <c r="HD32" s="91"/>
      <c r="HE32" s="91"/>
      <c r="HF32" s="91"/>
      <c r="HG32" s="91"/>
      <c r="HH32" s="91"/>
      <c r="HI32" s="91"/>
      <c r="HJ32" s="91"/>
      <c r="HK32" s="91"/>
      <c r="HL32" s="91"/>
      <c r="HM32" s="90"/>
      <c r="HN32" s="91"/>
      <c r="HO32" s="91"/>
      <c r="HP32" s="91"/>
      <c r="HQ32" s="91"/>
      <c r="HR32" s="91"/>
      <c r="HS32" s="91"/>
      <c r="HT32" s="91"/>
      <c r="HU32" s="91"/>
      <c r="HV32" s="91"/>
      <c r="HW32" s="91"/>
      <c r="HX32" s="91"/>
      <c r="HY32" s="91"/>
      <c r="HZ32" s="91"/>
      <c r="IA32" s="91"/>
      <c r="IB32" s="91"/>
      <c r="IC32" s="91"/>
      <c r="ID32" s="91"/>
      <c r="IE32" s="91"/>
      <c r="IF32" s="91"/>
      <c r="IG32" s="91"/>
      <c r="IH32" s="91"/>
      <c r="II32" s="90"/>
      <c r="IJ32" s="91"/>
      <c r="IK32" s="91"/>
      <c r="IL32" s="91"/>
      <c r="IM32" s="91"/>
      <c r="IN32" s="91"/>
      <c r="IO32" s="91"/>
      <c r="IP32" s="91"/>
      <c r="IQ32" s="91"/>
      <c r="IR32" s="91"/>
      <c r="IS32" s="91"/>
      <c r="IT32" s="91"/>
      <c r="IU32" s="91"/>
      <c r="IV32" s="91"/>
    </row>
    <row r="33" spans="1:256" s="7" customFormat="1" ht="12" customHeight="1">
      <c r="A33" s="318"/>
      <c r="B33" s="319"/>
      <c r="C33" s="319"/>
      <c r="D33" s="319"/>
      <c r="E33" s="319"/>
      <c r="F33" s="319"/>
      <c r="G33" s="319"/>
      <c r="H33" s="319"/>
      <c r="I33" s="319"/>
      <c r="J33" s="319"/>
      <c r="K33" s="319"/>
      <c r="L33" s="319"/>
      <c r="M33" s="319"/>
      <c r="N33" s="319"/>
      <c r="O33" s="319"/>
      <c r="P33" s="319"/>
      <c r="Q33" s="319"/>
      <c r="R33" s="319"/>
      <c r="S33" s="319"/>
      <c r="T33" s="319"/>
      <c r="U33" s="319"/>
      <c r="V33" s="320"/>
      <c r="W33" s="90"/>
      <c r="X33" s="91"/>
      <c r="Y33" s="91"/>
      <c r="Z33" s="91"/>
      <c r="AA33" s="91"/>
      <c r="AB33" s="91"/>
      <c r="AC33" s="91"/>
      <c r="AD33" s="91"/>
      <c r="AE33" s="91"/>
      <c r="AF33" s="91"/>
      <c r="AG33" s="91"/>
      <c r="AH33" s="91"/>
      <c r="AI33" s="91"/>
      <c r="AJ33" s="91"/>
      <c r="AK33" s="91"/>
      <c r="AL33" s="91"/>
      <c r="AM33" s="91"/>
      <c r="AN33" s="91"/>
      <c r="AO33" s="91"/>
      <c r="AP33" s="91"/>
      <c r="AQ33" s="91"/>
      <c r="AR33" s="91"/>
      <c r="AS33" s="90"/>
      <c r="AT33" s="91"/>
      <c r="AU33" s="91"/>
      <c r="AV33" s="91"/>
      <c r="AW33" s="91"/>
      <c r="AX33" s="91"/>
      <c r="AY33" s="91"/>
      <c r="AZ33" s="91"/>
      <c r="BA33" s="91"/>
      <c r="BB33" s="91"/>
      <c r="BC33" s="91"/>
      <c r="BD33" s="91"/>
      <c r="BE33" s="91"/>
      <c r="BF33" s="91"/>
      <c r="BG33" s="91"/>
      <c r="BH33" s="91"/>
      <c r="BI33" s="91"/>
      <c r="BJ33" s="91"/>
      <c r="BK33" s="91"/>
      <c r="BL33" s="91"/>
      <c r="BM33" s="91"/>
      <c r="BN33" s="91"/>
      <c r="BO33" s="90"/>
      <c r="BP33" s="91"/>
      <c r="BQ33" s="91"/>
      <c r="BR33" s="91"/>
      <c r="BS33" s="91"/>
      <c r="BT33" s="91"/>
      <c r="BU33" s="91"/>
      <c r="BV33" s="91"/>
      <c r="BW33" s="91"/>
      <c r="BX33" s="91"/>
      <c r="BY33" s="91"/>
      <c r="BZ33" s="91"/>
      <c r="CA33" s="91"/>
      <c r="CB33" s="91"/>
      <c r="CC33" s="91"/>
      <c r="CD33" s="91"/>
      <c r="CE33" s="91"/>
      <c r="CF33" s="91"/>
      <c r="CG33" s="91"/>
      <c r="CH33" s="91"/>
      <c r="CI33" s="91"/>
      <c r="CJ33" s="91"/>
      <c r="CK33" s="90"/>
      <c r="CL33" s="91"/>
      <c r="CM33" s="91"/>
      <c r="CN33" s="91"/>
      <c r="CO33" s="91"/>
      <c r="CP33" s="91"/>
      <c r="CQ33" s="91"/>
      <c r="CR33" s="91"/>
      <c r="CS33" s="91"/>
      <c r="CT33" s="91"/>
      <c r="CU33" s="91"/>
      <c r="CV33" s="91"/>
      <c r="CW33" s="91"/>
      <c r="CX33" s="91"/>
      <c r="CY33" s="91"/>
      <c r="CZ33" s="91"/>
      <c r="DA33" s="91"/>
      <c r="DB33" s="91"/>
      <c r="DC33" s="91"/>
      <c r="DD33" s="91"/>
      <c r="DE33" s="91"/>
      <c r="DF33" s="91"/>
      <c r="DG33" s="90"/>
      <c r="DH33" s="91"/>
      <c r="DI33" s="91"/>
      <c r="DJ33" s="91"/>
      <c r="DK33" s="91"/>
      <c r="DL33" s="91"/>
      <c r="DM33" s="91"/>
      <c r="DN33" s="91"/>
      <c r="DO33" s="91"/>
      <c r="DP33" s="91"/>
      <c r="DQ33" s="91"/>
      <c r="DR33" s="91"/>
      <c r="DS33" s="91"/>
      <c r="DT33" s="91"/>
      <c r="DU33" s="91"/>
      <c r="DV33" s="91"/>
      <c r="DW33" s="91"/>
      <c r="DX33" s="91"/>
      <c r="DY33" s="91"/>
      <c r="DZ33" s="91"/>
      <c r="EA33" s="91"/>
      <c r="EB33" s="91"/>
      <c r="EC33" s="90"/>
      <c r="ED33" s="91"/>
      <c r="EE33" s="91"/>
      <c r="EF33" s="91"/>
      <c r="EG33" s="91"/>
      <c r="EH33" s="91"/>
      <c r="EI33" s="91"/>
      <c r="EJ33" s="91"/>
      <c r="EK33" s="91"/>
      <c r="EL33" s="91"/>
      <c r="EM33" s="91"/>
      <c r="EN33" s="91"/>
      <c r="EO33" s="91"/>
      <c r="EP33" s="91"/>
      <c r="EQ33" s="91"/>
      <c r="ER33" s="91"/>
      <c r="ES33" s="91"/>
      <c r="ET33" s="91"/>
      <c r="EU33" s="91"/>
      <c r="EV33" s="91"/>
      <c r="EW33" s="91"/>
      <c r="EX33" s="91"/>
      <c r="EY33" s="90"/>
      <c r="EZ33" s="91"/>
      <c r="FA33" s="91"/>
      <c r="FB33" s="91"/>
      <c r="FC33" s="91"/>
      <c r="FD33" s="91"/>
      <c r="FE33" s="91"/>
      <c r="FF33" s="91"/>
      <c r="FG33" s="91"/>
      <c r="FH33" s="91"/>
      <c r="FI33" s="91"/>
      <c r="FJ33" s="91"/>
      <c r="FK33" s="91"/>
      <c r="FL33" s="91"/>
      <c r="FM33" s="91"/>
      <c r="FN33" s="91"/>
      <c r="FO33" s="91"/>
      <c r="FP33" s="91"/>
      <c r="FQ33" s="91"/>
      <c r="FR33" s="91"/>
      <c r="FS33" s="91"/>
      <c r="FT33" s="91"/>
      <c r="FU33" s="90"/>
      <c r="FV33" s="91"/>
      <c r="FW33" s="91"/>
      <c r="FX33" s="91"/>
      <c r="FY33" s="91"/>
      <c r="FZ33" s="91"/>
      <c r="GA33" s="91"/>
      <c r="GB33" s="91"/>
      <c r="GC33" s="91"/>
      <c r="GD33" s="91"/>
      <c r="GE33" s="91"/>
      <c r="GF33" s="91"/>
      <c r="GG33" s="91"/>
      <c r="GH33" s="91"/>
      <c r="GI33" s="91"/>
      <c r="GJ33" s="91"/>
      <c r="GK33" s="91"/>
      <c r="GL33" s="91"/>
      <c r="GM33" s="91"/>
      <c r="GN33" s="91"/>
      <c r="GO33" s="91"/>
      <c r="GP33" s="91"/>
      <c r="GQ33" s="90"/>
      <c r="GR33" s="91"/>
      <c r="GS33" s="91"/>
      <c r="GT33" s="91"/>
      <c r="GU33" s="91"/>
      <c r="GV33" s="91"/>
      <c r="GW33" s="91"/>
      <c r="GX33" s="91"/>
      <c r="GY33" s="91"/>
      <c r="GZ33" s="91"/>
      <c r="HA33" s="91"/>
      <c r="HB33" s="91"/>
      <c r="HC33" s="91"/>
      <c r="HD33" s="91"/>
      <c r="HE33" s="91"/>
      <c r="HF33" s="91"/>
      <c r="HG33" s="91"/>
      <c r="HH33" s="91"/>
      <c r="HI33" s="91"/>
      <c r="HJ33" s="91"/>
      <c r="HK33" s="91"/>
      <c r="HL33" s="91"/>
      <c r="HM33" s="90"/>
      <c r="HN33" s="91"/>
      <c r="HO33" s="91"/>
      <c r="HP33" s="91"/>
      <c r="HQ33" s="91"/>
      <c r="HR33" s="91"/>
      <c r="HS33" s="91"/>
      <c r="HT33" s="91"/>
      <c r="HU33" s="91"/>
      <c r="HV33" s="91"/>
      <c r="HW33" s="91"/>
      <c r="HX33" s="91"/>
      <c r="HY33" s="91"/>
      <c r="HZ33" s="91"/>
      <c r="IA33" s="91"/>
      <c r="IB33" s="91"/>
      <c r="IC33" s="91"/>
      <c r="ID33" s="91"/>
      <c r="IE33" s="91"/>
      <c r="IF33" s="91"/>
      <c r="IG33" s="91"/>
      <c r="IH33" s="91"/>
      <c r="II33" s="90"/>
      <c r="IJ33" s="91"/>
      <c r="IK33" s="91"/>
      <c r="IL33" s="91"/>
      <c r="IM33" s="91"/>
      <c r="IN33" s="91"/>
      <c r="IO33" s="91"/>
      <c r="IP33" s="91"/>
      <c r="IQ33" s="91"/>
      <c r="IR33" s="91"/>
      <c r="IS33" s="91"/>
      <c r="IT33" s="91"/>
      <c r="IU33" s="91"/>
      <c r="IV33" s="91"/>
    </row>
    <row r="34" spans="1:256" s="7" customFormat="1" ht="12" customHeight="1">
      <c r="A34" s="318"/>
      <c r="B34" s="319"/>
      <c r="C34" s="319"/>
      <c r="D34" s="319"/>
      <c r="E34" s="319"/>
      <c r="F34" s="319"/>
      <c r="G34" s="319"/>
      <c r="H34" s="319"/>
      <c r="I34" s="319"/>
      <c r="J34" s="319"/>
      <c r="K34" s="319"/>
      <c r="L34" s="319"/>
      <c r="M34" s="319"/>
      <c r="N34" s="319"/>
      <c r="O34" s="319"/>
      <c r="P34" s="319"/>
      <c r="Q34" s="319"/>
      <c r="R34" s="319"/>
      <c r="S34" s="319"/>
      <c r="T34" s="319"/>
      <c r="U34" s="319"/>
      <c r="V34" s="320"/>
      <c r="W34" s="90"/>
      <c r="X34" s="91"/>
      <c r="Y34" s="91"/>
      <c r="Z34" s="91"/>
      <c r="AA34" s="91"/>
      <c r="AB34" s="91"/>
      <c r="AC34" s="91"/>
      <c r="AD34" s="91"/>
      <c r="AE34" s="91"/>
      <c r="AF34" s="91"/>
      <c r="AG34" s="91"/>
      <c r="AH34" s="91"/>
      <c r="AI34" s="91"/>
      <c r="AJ34" s="91"/>
      <c r="AK34" s="91"/>
      <c r="AL34" s="91"/>
      <c r="AM34" s="91"/>
      <c r="AN34" s="91"/>
      <c r="AO34" s="91"/>
      <c r="AP34" s="91"/>
      <c r="AQ34" s="91"/>
      <c r="AR34" s="91"/>
      <c r="AS34" s="90"/>
      <c r="AT34" s="91"/>
      <c r="AU34" s="91"/>
      <c r="AV34" s="91"/>
      <c r="AW34" s="91"/>
      <c r="AX34" s="91"/>
      <c r="AY34" s="91"/>
      <c r="AZ34" s="91"/>
      <c r="BA34" s="91"/>
      <c r="BB34" s="91"/>
      <c r="BC34" s="91"/>
      <c r="BD34" s="91"/>
      <c r="BE34" s="91"/>
      <c r="BF34" s="91"/>
      <c r="BG34" s="91"/>
      <c r="BH34" s="91"/>
      <c r="BI34" s="91"/>
      <c r="BJ34" s="91"/>
      <c r="BK34" s="91"/>
      <c r="BL34" s="91"/>
      <c r="BM34" s="91"/>
      <c r="BN34" s="91"/>
      <c r="BO34" s="90"/>
      <c r="BP34" s="91"/>
      <c r="BQ34" s="91"/>
      <c r="BR34" s="91"/>
      <c r="BS34" s="91"/>
      <c r="BT34" s="91"/>
      <c r="BU34" s="91"/>
      <c r="BV34" s="91"/>
      <c r="BW34" s="91"/>
      <c r="BX34" s="91"/>
      <c r="BY34" s="91"/>
      <c r="BZ34" s="91"/>
      <c r="CA34" s="91"/>
      <c r="CB34" s="91"/>
      <c r="CC34" s="91"/>
      <c r="CD34" s="91"/>
      <c r="CE34" s="91"/>
      <c r="CF34" s="91"/>
      <c r="CG34" s="91"/>
      <c r="CH34" s="91"/>
      <c r="CI34" s="91"/>
      <c r="CJ34" s="91"/>
      <c r="CK34" s="90"/>
      <c r="CL34" s="91"/>
      <c r="CM34" s="91"/>
      <c r="CN34" s="91"/>
      <c r="CO34" s="91"/>
      <c r="CP34" s="91"/>
      <c r="CQ34" s="91"/>
      <c r="CR34" s="91"/>
      <c r="CS34" s="91"/>
      <c r="CT34" s="91"/>
      <c r="CU34" s="91"/>
      <c r="CV34" s="91"/>
      <c r="CW34" s="91"/>
      <c r="CX34" s="91"/>
      <c r="CY34" s="91"/>
      <c r="CZ34" s="91"/>
      <c r="DA34" s="91"/>
      <c r="DB34" s="91"/>
      <c r="DC34" s="91"/>
      <c r="DD34" s="91"/>
      <c r="DE34" s="91"/>
      <c r="DF34" s="91"/>
      <c r="DG34" s="90"/>
      <c r="DH34" s="91"/>
      <c r="DI34" s="91"/>
      <c r="DJ34" s="91"/>
      <c r="DK34" s="91"/>
      <c r="DL34" s="91"/>
      <c r="DM34" s="91"/>
      <c r="DN34" s="91"/>
      <c r="DO34" s="91"/>
      <c r="DP34" s="91"/>
      <c r="DQ34" s="91"/>
      <c r="DR34" s="91"/>
      <c r="DS34" s="91"/>
      <c r="DT34" s="91"/>
      <c r="DU34" s="91"/>
      <c r="DV34" s="91"/>
      <c r="DW34" s="91"/>
      <c r="DX34" s="91"/>
      <c r="DY34" s="91"/>
      <c r="DZ34" s="91"/>
      <c r="EA34" s="91"/>
      <c r="EB34" s="91"/>
      <c r="EC34" s="90"/>
      <c r="ED34" s="91"/>
      <c r="EE34" s="91"/>
      <c r="EF34" s="91"/>
      <c r="EG34" s="91"/>
      <c r="EH34" s="91"/>
      <c r="EI34" s="91"/>
      <c r="EJ34" s="91"/>
      <c r="EK34" s="91"/>
      <c r="EL34" s="91"/>
      <c r="EM34" s="91"/>
      <c r="EN34" s="91"/>
      <c r="EO34" s="91"/>
      <c r="EP34" s="91"/>
      <c r="EQ34" s="91"/>
      <c r="ER34" s="91"/>
      <c r="ES34" s="91"/>
      <c r="ET34" s="91"/>
      <c r="EU34" s="91"/>
      <c r="EV34" s="91"/>
      <c r="EW34" s="91"/>
      <c r="EX34" s="91"/>
      <c r="EY34" s="90"/>
      <c r="EZ34" s="91"/>
      <c r="FA34" s="91"/>
      <c r="FB34" s="91"/>
      <c r="FC34" s="91"/>
      <c r="FD34" s="91"/>
      <c r="FE34" s="91"/>
      <c r="FF34" s="91"/>
      <c r="FG34" s="91"/>
      <c r="FH34" s="91"/>
      <c r="FI34" s="91"/>
      <c r="FJ34" s="91"/>
      <c r="FK34" s="91"/>
      <c r="FL34" s="91"/>
      <c r="FM34" s="91"/>
      <c r="FN34" s="91"/>
      <c r="FO34" s="91"/>
      <c r="FP34" s="91"/>
      <c r="FQ34" s="91"/>
      <c r="FR34" s="91"/>
      <c r="FS34" s="91"/>
      <c r="FT34" s="91"/>
      <c r="FU34" s="90"/>
      <c r="FV34" s="91"/>
      <c r="FW34" s="91"/>
      <c r="FX34" s="91"/>
      <c r="FY34" s="91"/>
      <c r="FZ34" s="91"/>
      <c r="GA34" s="91"/>
      <c r="GB34" s="91"/>
      <c r="GC34" s="91"/>
      <c r="GD34" s="91"/>
      <c r="GE34" s="91"/>
      <c r="GF34" s="91"/>
      <c r="GG34" s="91"/>
      <c r="GH34" s="91"/>
      <c r="GI34" s="91"/>
      <c r="GJ34" s="91"/>
      <c r="GK34" s="91"/>
      <c r="GL34" s="91"/>
      <c r="GM34" s="91"/>
      <c r="GN34" s="91"/>
      <c r="GO34" s="91"/>
      <c r="GP34" s="91"/>
      <c r="GQ34" s="90"/>
      <c r="GR34" s="91"/>
      <c r="GS34" s="91"/>
      <c r="GT34" s="91"/>
      <c r="GU34" s="91"/>
      <c r="GV34" s="91"/>
      <c r="GW34" s="91"/>
      <c r="GX34" s="91"/>
      <c r="GY34" s="91"/>
      <c r="GZ34" s="91"/>
      <c r="HA34" s="91"/>
      <c r="HB34" s="91"/>
      <c r="HC34" s="91"/>
      <c r="HD34" s="91"/>
      <c r="HE34" s="91"/>
      <c r="HF34" s="91"/>
      <c r="HG34" s="91"/>
      <c r="HH34" s="91"/>
      <c r="HI34" s="91"/>
      <c r="HJ34" s="91"/>
      <c r="HK34" s="91"/>
      <c r="HL34" s="91"/>
      <c r="HM34" s="90"/>
      <c r="HN34" s="91"/>
      <c r="HO34" s="91"/>
      <c r="HP34" s="91"/>
      <c r="HQ34" s="91"/>
      <c r="HR34" s="91"/>
      <c r="HS34" s="91"/>
      <c r="HT34" s="91"/>
      <c r="HU34" s="91"/>
      <c r="HV34" s="91"/>
      <c r="HW34" s="91"/>
      <c r="HX34" s="91"/>
      <c r="HY34" s="91"/>
      <c r="HZ34" s="91"/>
      <c r="IA34" s="91"/>
      <c r="IB34" s="91"/>
      <c r="IC34" s="91"/>
      <c r="ID34" s="91"/>
      <c r="IE34" s="91"/>
      <c r="IF34" s="91"/>
      <c r="IG34" s="91"/>
      <c r="IH34" s="91"/>
      <c r="II34" s="90"/>
      <c r="IJ34" s="91"/>
      <c r="IK34" s="91"/>
      <c r="IL34" s="91"/>
      <c r="IM34" s="91"/>
      <c r="IN34" s="91"/>
      <c r="IO34" s="91"/>
      <c r="IP34" s="91"/>
      <c r="IQ34" s="91"/>
      <c r="IR34" s="91"/>
      <c r="IS34" s="91"/>
      <c r="IT34" s="91"/>
      <c r="IU34" s="91"/>
      <c r="IV34" s="91"/>
    </row>
    <row r="35" spans="1:23" s="10" customFormat="1" ht="12" customHeight="1">
      <c r="A35" s="321"/>
      <c r="B35" s="322"/>
      <c r="C35" s="322"/>
      <c r="D35" s="322"/>
      <c r="E35" s="322"/>
      <c r="F35" s="322"/>
      <c r="G35" s="322"/>
      <c r="H35" s="322"/>
      <c r="I35" s="322"/>
      <c r="J35" s="322"/>
      <c r="K35" s="322"/>
      <c r="L35" s="322"/>
      <c r="M35" s="322"/>
      <c r="N35" s="322"/>
      <c r="O35" s="322"/>
      <c r="P35" s="322"/>
      <c r="Q35" s="322"/>
      <c r="R35" s="322"/>
      <c r="S35" s="322"/>
      <c r="T35" s="322"/>
      <c r="U35" s="322"/>
      <c r="V35" s="322"/>
      <c r="W35" s="48"/>
    </row>
  </sheetData>
  <sheetProtection/>
  <mergeCells count="17">
    <mergeCell ref="H4:I4"/>
    <mergeCell ref="J4:K4"/>
    <mergeCell ref="L4:M4"/>
    <mergeCell ref="D4:D5"/>
    <mergeCell ref="E4:E5"/>
    <mergeCell ref="F4:F5"/>
    <mergeCell ref="G4:G5"/>
    <mergeCell ref="A29:V31"/>
    <mergeCell ref="A32:V35"/>
    <mergeCell ref="B26:D26"/>
    <mergeCell ref="A3:V3"/>
    <mergeCell ref="N4:Q4"/>
    <mergeCell ref="R4:S4"/>
    <mergeCell ref="T4:V4"/>
    <mergeCell ref="A28:V28"/>
    <mergeCell ref="B4:B5"/>
    <mergeCell ref="C4:C5"/>
  </mergeCells>
  <printOptions/>
  <pageMargins left="0.75" right="0.75" top="1" bottom="1" header="0.5" footer="0.5"/>
  <pageSetup horizontalDpi="600" verticalDpi="600" orientation="portrait" paperSize="9"/>
  <ignoredErrors>
    <ignoredError sqref="X12:X18 V26 N26:U26 X9:X11 X7 X8 N8:U23 N24:U25 V14:V23" formula="1"/>
    <ignoredError sqref="W10:W13 W8:W9 W7 W14:W18 V8:V13" formula="1" unlockedFormula="1"/>
    <ignoredError sqref="W19:W22 W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2011-05-20T21:46:02Z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