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610" windowHeight="11640" tabRatio="804" activeTab="0"/>
  </bookViews>
  <sheets>
    <sheet name="04-06 Mar' 11 (we 10)" sheetId="1" r:id="rId1"/>
    <sheet name="04-06 Mar' 11 (TOP 20)" sheetId="2" r:id="rId2"/>
  </sheets>
  <definedNames>
    <definedName name="_xlnm.Print_Area" localSheetId="0">'04-06 Mar'' 11 (we 10)'!$A$1:$V$69</definedName>
  </definedNames>
  <calcPr fullCalcOnLoad="1"/>
</workbook>
</file>

<file path=xl/sharedStrings.xml><?xml version="1.0" encoding="utf-8"?>
<sst xmlns="http://schemas.openxmlformats.org/spreadsheetml/2006/main" count="213" uniqueCount="88">
  <si>
    <t>Last Weekend</t>
  </si>
  <si>
    <t>Distributor</t>
  </si>
  <si>
    <t>Friday</t>
  </si>
  <si>
    <t>Saturday</t>
  </si>
  <si>
    <t>Sunday</t>
  </si>
  <si>
    <t>Change</t>
  </si>
  <si>
    <t>Adm.</t>
  </si>
  <si>
    <t>G.B.O.</t>
  </si>
  <si>
    <t>MEDYAVİZYON</t>
  </si>
  <si>
    <r>
      <t>*Sorted according to Weekend Total G.B.O. - Hafta sonu toplam hasılat sütununa göre sıralanmı</t>
    </r>
    <r>
      <rPr>
        <i/>
        <sz val="9"/>
        <color indexed="23"/>
        <rFont val="Arial"/>
        <family val="0"/>
      </rPr>
      <t>ş</t>
    </r>
    <r>
      <rPr>
        <i/>
        <sz val="9"/>
        <color indexed="23"/>
        <rFont val="Administer"/>
        <family val="0"/>
      </rPr>
      <t>tır.</t>
    </r>
  </si>
  <si>
    <t>THE TOURIST</t>
  </si>
  <si>
    <r>
      <t>Yukarıdaki Turkey's Weekend Market Datas adlı tablo Türkiye'deki film da</t>
    </r>
    <r>
      <rPr>
        <i/>
        <sz val="9"/>
        <color indexed="23"/>
        <rFont val="Arial"/>
        <family val="0"/>
      </rPr>
      <t>ğ</t>
    </r>
    <r>
      <rPr>
        <i/>
        <sz val="9"/>
        <color indexed="23"/>
        <rFont val="Administer"/>
        <family val="0"/>
      </rPr>
      <t xml:space="preserve">ıtıcısı </t>
    </r>
    <r>
      <rPr>
        <i/>
        <sz val="9"/>
        <color indexed="23"/>
        <rFont val="Arial"/>
        <family val="0"/>
      </rPr>
      <t>ş</t>
    </r>
    <r>
      <rPr>
        <i/>
        <sz val="9"/>
        <color indexed="23"/>
        <rFont val="Administer"/>
        <family val="0"/>
      </rPr>
      <t>irketlerin ülkemizde yukarıda belirtilen haftalarda da</t>
    </r>
    <r>
      <rPr>
        <i/>
        <sz val="9"/>
        <color indexed="23"/>
        <rFont val="Arial"/>
        <family val="0"/>
      </rPr>
      <t>ğ</t>
    </r>
    <r>
      <rPr>
        <i/>
        <sz val="9"/>
        <color indexed="23"/>
        <rFont val="Administer"/>
        <family val="0"/>
      </rPr>
      <t>ıttıkları sinema filmlerinin gene yukarıda belirttikleri haftalarda ula</t>
    </r>
    <r>
      <rPr>
        <i/>
        <sz val="9"/>
        <color indexed="23"/>
        <rFont val="Arial"/>
        <family val="0"/>
      </rPr>
      <t>ş</t>
    </r>
    <r>
      <rPr>
        <i/>
        <sz val="9"/>
        <color indexed="23"/>
        <rFont val="Administer"/>
        <family val="0"/>
      </rPr>
      <t>tıkları seyirci sayısını ve yaptıkları hasılatı göstermektedir. Liste ve ekinde bulunan di</t>
    </r>
    <r>
      <rPr>
        <i/>
        <sz val="9"/>
        <color indexed="23"/>
        <rFont val="Arial"/>
        <family val="0"/>
      </rPr>
      <t>ğ</t>
    </r>
    <r>
      <rPr>
        <i/>
        <sz val="9"/>
        <color indexed="23"/>
        <rFont val="Administer"/>
        <family val="0"/>
      </rPr>
      <t>er sayfalar bütün da</t>
    </r>
    <r>
      <rPr>
        <i/>
        <sz val="9"/>
        <color indexed="23"/>
        <rFont val="Arial"/>
        <family val="0"/>
      </rPr>
      <t>ğ</t>
    </r>
    <r>
      <rPr>
        <i/>
        <sz val="9"/>
        <color indexed="23"/>
        <rFont val="Administer"/>
        <family val="0"/>
      </rPr>
      <t>ıtıcıların ortak görü</t>
    </r>
    <r>
      <rPr>
        <i/>
        <sz val="9"/>
        <color indexed="23"/>
        <rFont val="Arial"/>
        <family val="0"/>
      </rPr>
      <t>ş</t>
    </r>
    <r>
      <rPr>
        <i/>
        <sz val="9"/>
        <color indexed="23"/>
        <rFont val="Administer"/>
        <family val="0"/>
      </rPr>
      <t>ü sonucunda Haftalık Antrakt Sinema Gazetesi'ne hazırlattırılmaktadır. Haftalık Antrakt Sinema Gazetesi yukarıdaki ve ekindeki tabloları da</t>
    </r>
    <r>
      <rPr>
        <i/>
        <sz val="9"/>
        <color indexed="23"/>
        <rFont val="Arial"/>
        <family val="0"/>
      </rPr>
      <t>ğ</t>
    </r>
    <r>
      <rPr>
        <i/>
        <sz val="9"/>
        <color indexed="23"/>
        <rFont val="Administer"/>
        <family val="0"/>
      </rPr>
      <t>ıtımcı firmalardan gönderilen özel bilgileri bir araya getirerek olu</t>
    </r>
    <r>
      <rPr>
        <i/>
        <sz val="9"/>
        <color indexed="23"/>
        <rFont val="Arial"/>
        <family val="0"/>
      </rPr>
      <t>ş</t>
    </r>
    <r>
      <rPr>
        <i/>
        <sz val="9"/>
        <color indexed="23"/>
        <rFont val="Administer"/>
        <family val="0"/>
      </rPr>
      <t>turmaktadır. Yukarıdaki ve ekindeki tabloların içerdi</t>
    </r>
    <r>
      <rPr>
        <i/>
        <sz val="9"/>
        <color indexed="23"/>
        <rFont val="Arial"/>
        <family val="0"/>
      </rPr>
      <t>ğ</t>
    </r>
    <r>
      <rPr>
        <i/>
        <sz val="9"/>
        <color indexed="23"/>
        <rFont val="Administer"/>
        <family val="0"/>
      </rPr>
      <t>i veriler ço</t>
    </r>
    <r>
      <rPr>
        <i/>
        <sz val="9"/>
        <color indexed="23"/>
        <rFont val="Arial"/>
        <family val="0"/>
      </rPr>
      <t>ğ</t>
    </r>
    <r>
      <rPr>
        <i/>
        <sz val="9"/>
        <color indexed="23"/>
        <rFont val="Administer"/>
        <family val="0"/>
      </rPr>
      <t>altılamaz, satılamaz. Alıntı veya kopyalama yapılırken Haftalık Antrakt Sinema Gazetesi'nden izin alınmalıdır.</t>
    </r>
  </si>
  <si>
    <t>"Turkey's Weekend Market Datas" chart which is given above displays the number of admissions and box offices of the films which are released in the  stated week by Turkish distributers. The chart and the attached pages is being prepared by Weekly Antrakt Cinema Newspaper as a common acknowledgement of all Turkish distributers. Weekly Antrakt Cinema Newspaper is preparing this chart as collecting all data from distributers and organizing them. It is not permitted to multiply or to sell these data which are displayed on this chart and attachments. It is necessary to ask approval of Weekly Antrakt Cinema Newspaper in order to quote, to copy or to publish.</t>
  </si>
  <si>
    <t>PİNEMA</t>
  </si>
  <si>
    <t>Title</t>
  </si>
  <si>
    <t>Cumulative</t>
  </si>
  <si>
    <t>Scr.Avg.
(Adm.)</t>
  </si>
  <si>
    <t>Avg.
Ticket</t>
  </si>
  <si>
    <t>.</t>
  </si>
  <si>
    <t>AV MEVSİMİ</t>
  </si>
  <si>
    <t>OPEN SEASON 3</t>
  </si>
  <si>
    <t>Release
Date</t>
  </si>
  <si>
    <t>ÖZEN FİLM</t>
  </si>
  <si>
    <t>WARNER BROS. TÜRKİYE</t>
  </si>
  <si>
    <t>UIP TÜRKİYE</t>
  </si>
  <si>
    <t># of
Prints</t>
  </si>
  <si>
    <t># of
Screen</t>
  </si>
  <si>
    <t>Weeks in Release</t>
  </si>
  <si>
    <t>Weekend Total</t>
  </si>
  <si>
    <t>TANGLED</t>
  </si>
  <si>
    <r>
      <t>http://www.antraktsinema.com -</t>
    </r>
    <r>
      <rPr>
        <sz val="12"/>
        <color indexed="47"/>
        <rFont val="Gadget"/>
        <family val="0"/>
      </rPr>
      <t xml:space="preserve"> Weekly Movie Magazine Antrakt presents - Haftalık Antrakt Sinema Gazetesi sunar </t>
    </r>
    <r>
      <rPr>
        <sz val="12"/>
        <color indexed="9"/>
        <rFont val="Gadget"/>
        <family val="0"/>
      </rPr>
      <t>- http://www.antraktsinema.com</t>
    </r>
  </si>
  <si>
    <t>GULLIVER'S TRAVELS</t>
  </si>
  <si>
    <t>MFP-CINEGROUP</t>
  </si>
  <si>
    <r>
      <t>http://www.antraktsinema.com -</t>
    </r>
    <r>
      <rPr>
        <sz val="11"/>
        <color indexed="47"/>
        <rFont val="Gadget"/>
        <family val="0"/>
      </rPr>
      <t xml:space="preserve"> Weekly Movie Magazine Antrakt presents - Haftalık Antrakt Sinema Gazetesi sunar</t>
    </r>
    <r>
      <rPr>
        <sz val="11"/>
        <color indexed="9"/>
        <rFont val="Gadget"/>
        <family val="0"/>
      </rPr>
      <t xml:space="preserve"> - http://www.antraktsinema.com</t>
    </r>
  </si>
  <si>
    <t>HÜR ADAM</t>
  </si>
  <si>
    <t>EYYVAH EYVAH 2</t>
  </si>
  <si>
    <t>SEASON OF THE WITCH</t>
  </si>
  <si>
    <t>LOVE AND OTHER DRUGS</t>
  </si>
  <si>
    <t>KAĞIT</t>
  </si>
  <si>
    <t>CHANTIER FILMS</t>
  </si>
  <si>
    <t>YOGI BEAR</t>
  </si>
  <si>
    <t>MEGAMIND</t>
  </si>
  <si>
    <t>GÜNAH KEÇİSİ</t>
  </si>
  <si>
    <t>TRON: LEGACY</t>
  </si>
  <si>
    <t>BIUTIFUL</t>
  </si>
  <si>
    <t>AŞK TESADÜFLERİ SEVER</t>
  </si>
  <si>
    <t>SANCTUM</t>
  </si>
  <si>
    <t>THE RITE</t>
  </si>
  <si>
    <t>THE FIGHTER</t>
  </si>
  <si>
    <t>İNCİR REÇELİ</t>
  </si>
  <si>
    <t>TİGLON</t>
  </si>
  <si>
    <t>VAY ARKADAŞ</t>
  </si>
  <si>
    <t>GREEN HORNET</t>
  </si>
  <si>
    <t>ÇALGI ÇENGİ</t>
  </si>
  <si>
    <t>127 HOURS</t>
  </si>
  <si>
    <t>SİNYORA ENRICA İLE İTALYAN OLMAK</t>
  </si>
  <si>
    <t>ÇAKALLARLA DANS</t>
  </si>
  <si>
    <t>7 AVLU</t>
  </si>
  <si>
    <t>M3 FİLM</t>
  </si>
  <si>
    <t>GARFIELD'S PET FORCE</t>
  </si>
  <si>
    <t>THE CHRONICLES OF NARNIA: THE VOYAGE OF THE DAWN TREADER</t>
  </si>
  <si>
    <t>YA SONRA</t>
  </si>
  <si>
    <t>BLACK SWAN</t>
  </si>
  <si>
    <t>THE KING'S SPEECH</t>
  </si>
  <si>
    <t>THE NEXT THREE DAYS</t>
  </si>
  <si>
    <t>TRUE GRIT</t>
  </si>
  <si>
    <t>MEMLEKET MESELESİ</t>
  </si>
  <si>
    <t>KITES</t>
  </si>
  <si>
    <t>72.KOĞUŞ</t>
  </si>
  <si>
    <t>RANGO</t>
  </si>
  <si>
    <t>THE ADJUSTMENT BUREAU</t>
  </si>
  <si>
    <t>KURTLAR VADİSİ FİLİSTİN</t>
  </si>
  <si>
    <t>STEP UP 3 3D</t>
  </si>
  <si>
    <t>WINTER'S BONE</t>
  </si>
  <si>
    <t>KİR</t>
  </si>
  <si>
    <t>THE SILENT ARMY</t>
  </si>
  <si>
    <t>THE EXPERIMENT</t>
  </si>
  <si>
    <t>KUTSAL DAMACANA DRACOOLA</t>
  </si>
  <si>
    <t>AŞKIN İKİNCİ YARISI</t>
  </si>
  <si>
    <t>THE TOWN</t>
  </si>
  <si>
    <t>THE SOCIAL NETWORK</t>
  </si>
  <si>
    <t>BLACK HEAVEN</t>
  </si>
  <si>
    <t>MEMLEKETTE DEMOKRASİ VAR</t>
  </si>
  <si>
    <t>CERTIFIED COPY</t>
  </si>
  <si>
    <t>INHALE</t>
  </si>
  <si>
    <t>PRENSESİN UYKUSU</t>
  </si>
  <si>
    <t>CINE FILM</t>
  </si>
  <si>
    <t>HAYDE BRE</t>
  </si>
</sst>
</file>

<file path=xl/styles.xml><?xml version="1.0" encoding="utf-8"?>
<styleSheet xmlns="http://schemas.openxmlformats.org/spreadsheetml/2006/main">
  <numFmts count="50">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_-* #,##0.0\ _T_L_-;\-* #,##0.0\ _T_L_-;_-* &quot;-&quot;??\ _T_L_-;_-@_-"/>
    <numFmt numFmtId="181" formatCode="_-* #,##0\ _T_L_-;\-* #,##0\ _T_L_-;_-* &quot;-&quot;??\ _T_L_-;_-@_-"/>
    <numFmt numFmtId="182" formatCode="[$-41F]dd\ mmmm\ yyyy\ dddd"/>
    <numFmt numFmtId="183" formatCode="[$-41F]d\ mmmm\ yy;@"/>
    <numFmt numFmtId="184" formatCode="mm/dd/yy"/>
    <numFmt numFmtId="185" formatCode="#,##0.00\ "/>
    <numFmt numFmtId="186" formatCode="_(* #,##0_);_(* \(#,##0\);_(* &quot;-&quot;??_);_(@_)"/>
    <numFmt numFmtId="187" formatCode="\%\ 0\ "/>
    <numFmt numFmtId="188" formatCode="#,##0\ "/>
    <numFmt numFmtId="189" formatCode="\%\ 0"/>
    <numFmt numFmtId="190" formatCode="dd/mm/yy"/>
    <numFmt numFmtId="191" formatCode="#,##0.00\ \ "/>
    <numFmt numFmtId="192" formatCode="0\ %\ "/>
    <numFmt numFmtId="193" formatCode="0.00\ "/>
    <numFmt numFmtId="194" formatCode="dd/mm/yy;@"/>
    <numFmt numFmtId="195" formatCode="#,##0_-"/>
    <numFmt numFmtId="196" formatCode="#,##0\ \ "/>
    <numFmt numFmtId="197" formatCode="0.0"/>
    <numFmt numFmtId="198" formatCode="#,##0.00\ \ \ "/>
    <numFmt numFmtId="199" formatCode="\%0.00"/>
    <numFmt numFmtId="200" formatCode="#,##0.00\ _T_L"/>
    <numFmt numFmtId="201" formatCode="mmm/yyyy"/>
    <numFmt numFmtId="202" formatCode="#,##0.00_ ;\-#,##0.00\ "/>
    <numFmt numFmtId="203" formatCode="dd/mm/yyyy;@"/>
    <numFmt numFmtId="204" formatCode="[$-F400]h:mm:ss\ AM/PM"/>
    <numFmt numFmtId="205" formatCode="#,##0.00\ &quot;TL&quot;"/>
  </numFmts>
  <fonts count="107">
    <font>
      <sz val="10"/>
      <name val="Arial"/>
      <family val="0"/>
    </font>
    <font>
      <sz val="8"/>
      <name val="Arial"/>
      <family val="2"/>
    </font>
    <font>
      <u val="single"/>
      <sz val="10"/>
      <color indexed="12"/>
      <name val="Arial"/>
      <family val="0"/>
    </font>
    <font>
      <u val="single"/>
      <sz val="10"/>
      <color indexed="36"/>
      <name val="Arial"/>
      <family val="0"/>
    </font>
    <font>
      <sz val="14"/>
      <name val="Impact"/>
      <family val="2"/>
    </font>
    <font>
      <sz val="20"/>
      <name val="Impact"/>
      <family val="2"/>
    </font>
    <font>
      <sz val="14"/>
      <name val="Arial"/>
      <family val="2"/>
    </font>
    <font>
      <b/>
      <sz val="14"/>
      <name val="Arial"/>
      <family val="2"/>
    </font>
    <font>
      <b/>
      <sz val="12"/>
      <color indexed="9"/>
      <name val="Trebuchet MS"/>
      <family val="2"/>
    </font>
    <font>
      <sz val="12"/>
      <color indexed="9"/>
      <name val="Impact"/>
      <family val="2"/>
    </font>
    <font>
      <b/>
      <sz val="11"/>
      <name val="Century Gothic"/>
      <family val="2"/>
    </font>
    <font>
      <b/>
      <sz val="10"/>
      <color indexed="9"/>
      <name val="Trebuchet MS"/>
      <family val="2"/>
    </font>
    <font>
      <sz val="10"/>
      <color indexed="9"/>
      <name val="Trebuchet MS"/>
      <family val="2"/>
    </font>
    <font>
      <sz val="14"/>
      <name val="Garamond"/>
      <family val="1"/>
    </font>
    <font>
      <b/>
      <sz val="14"/>
      <color indexed="18"/>
      <name val="Garamond"/>
      <family val="1"/>
    </font>
    <font>
      <b/>
      <sz val="14"/>
      <name val="Garamond"/>
      <family val="1"/>
    </font>
    <font>
      <sz val="12"/>
      <name val="Garamond"/>
      <family val="1"/>
    </font>
    <font>
      <sz val="8"/>
      <name val="Verdana"/>
      <family val="2"/>
    </font>
    <font>
      <sz val="8"/>
      <color indexed="9"/>
      <name val="Verdana"/>
      <family val="2"/>
    </font>
    <font>
      <b/>
      <sz val="8"/>
      <color indexed="9"/>
      <name val="Verdana"/>
      <family val="2"/>
    </font>
    <font>
      <sz val="10"/>
      <color indexed="9"/>
      <name val="Arial"/>
      <family val="0"/>
    </font>
    <font>
      <b/>
      <sz val="10"/>
      <color indexed="9"/>
      <name val="Arial"/>
      <family val="0"/>
    </font>
    <font>
      <sz val="9"/>
      <name val="Verdana"/>
      <family val="2"/>
    </font>
    <font>
      <sz val="9"/>
      <color indexed="9"/>
      <name val="Verdana"/>
      <family val="2"/>
    </font>
    <font>
      <b/>
      <sz val="10"/>
      <name val="Administer"/>
      <family val="0"/>
    </font>
    <font>
      <b/>
      <sz val="10"/>
      <color indexed="9"/>
      <name val="Administer"/>
      <family val="0"/>
    </font>
    <font>
      <sz val="10"/>
      <name val="Administer"/>
      <family val="0"/>
    </font>
    <font>
      <sz val="10"/>
      <color indexed="9"/>
      <name val="Administer"/>
      <family val="0"/>
    </font>
    <font>
      <sz val="10"/>
      <color indexed="40"/>
      <name val="Administer"/>
      <family val="0"/>
    </font>
    <font>
      <sz val="10"/>
      <color indexed="10"/>
      <name val="Administer"/>
      <family val="0"/>
    </font>
    <font>
      <sz val="10"/>
      <color indexed="10"/>
      <name val="Arial"/>
      <family val="0"/>
    </font>
    <font>
      <i/>
      <sz val="9"/>
      <color indexed="23"/>
      <name val="Administer"/>
      <family val="0"/>
    </font>
    <font>
      <i/>
      <sz val="9"/>
      <color indexed="23"/>
      <name val="Arial"/>
      <family val="0"/>
    </font>
    <font>
      <sz val="12"/>
      <color indexed="47"/>
      <name val="Gadget"/>
      <family val="0"/>
    </font>
    <font>
      <sz val="11"/>
      <color indexed="47"/>
      <name val="Gadget"/>
      <family val="0"/>
    </font>
    <font>
      <sz val="12"/>
      <color indexed="9"/>
      <name val="Gadget"/>
      <family val="0"/>
    </font>
    <font>
      <sz val="11"/>
      <color indexed="9"/>
      <name val="Gadget"/>
      <family val="0"/>
    </font>
    <font>
      <sz val="10"/>
      <name val="Trebuchet MS"/>
      <family val="2"/>
    </font>
    <font>
      <b/>
      <sz val="10"/>
      <name val="Trebuchet MS"/>
      <family val="2"/>
    </font>
    <font>
      <sz val="10"/>
      <color indexed="10"/>
      <name val="Trebuchet MS"/>
      <family val="2"/>
    </font>
    <font>
      <b/>
      <sz val="10"/>
      <color indexed="10"/>
      <name val="Trebuchet MS"/>
      <family val="2"/>
    </font>
    <font>
      <b/>
      <sz val="10"/>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24"/>
      <color indexed="8"/>
      <name val="AcidSansRegular"/>
      <family val="0"/>
    </font>
    <font>
      <b/>
      <sz val="24"/>
      <color indexed="8"/>
      <name val="Arial"/>
      <family val="0"/>
    </font>
    <font>
      <b/>
      <sz val="28"/>
      <color indexed="8"/>
      <name val="AcidSansRegular"/>
      <family val="0"/>
    </font>
    <font>
      <sz val="14"/>
      <color indexed="8"/>
      <name val="AcidSansRegular"/>
      <family val="0"/>
    </font>
    <font>
      <b/>
      <sz val="18"/>
      <color indexed="16"/>
      <name val="Administer"/>
      <family val="0"/>
    </font>
    <font>
      <b/>
      <sz val="18"/>
      <color indexed="8"/>
      <name val="Administer"/>
      <family val="0"/>
    </font>
    <font>
      <sz val="30"/>
      <color indexed="9"/>
      <name val="Impact"/>
      <family val="0"/>
    </font>
    <font>
      <sz val="30"/>
      <color indexed="9"/>
      <name val="Arial"/>
      <family val="0"/>
    </font>
    <font>
      <sz val="40"/>
      <color indexed="9"/>
      <name val="Impact"/>
      <family val="0"/>
    </font>
    <font>
      <sz val="26"/>
      <color indexed="9"/>
      <name val="Impact"/>
      <family val="0"/>
    </font>
    <font>
      <sz val="14"/>
      <color indexed="9"/>
      <name val="Impact"/>
      <family val="0"/>
    </font>
    <font>
      <sz val="35"/>
      <color indexed="8"/>
      <name val="Garamond"/>
      <family val="0"/>
    </font>
    <font>
      <sz val="40"/>
      <color indexed="8"/>
      <name val="Garamond"/>
      <family val="0"/>
    </font>
    <font>
      <sz val="26"/>
      <color indexed="8"/>
      <name val="Garamond"/>
      <family val="0"/>
    </font>
    <font>
      <sz val="24"/>
      <color indexed="8"/>
      <name val="Garamond"/>
      <family val="0"/>
    </font>
    <font>
      <sz val="12"/>
      <color indexed="8"/>
      <name val="Impact"/>
      <family val="0"/>
    </font>
    <font>
      <sz val="12"/>
      <color indexed="8"/>
      <name val="Verdana"/>
      <family val="0"/>
    </font>
    <font>
      <sz val="38"/>
      <color indexed="8"/>
      <name val="Garamond"/>
      <family val="0"/>
    </font>
    <font>
      <sz val="16"/>
      <color indexed="8"/>
      <name val="Garamond"/>
      <family val="0"/>
    </font>
    <font>
      <sz val="16"/>
      <color indexed="9"/>
      <name val="Garamond"/>
      <family val="0"/>
    </font>
    <font>
      <sz val="34"/>
      <color indexed="8"/>
      <name val="Garamond"/>
      <family val="0"/>
    </font>
    <font>
      <sz val="36"/>
      <color indexed="8"/>
      <name val="Garamond"/>
      <family val="0"/>
    </font>
    <font>
      <sz val="20"/>
      <color indexed="8"/>
      <name val="Garamond"/>
      <family val="0"/>
    </font>
    <font>
      <b/>
      <sz val="16"/>
      <color indexed="8"/>
      <name val="AcidSansRegular"/>
      <family val="0"/>
    </font>
    <font>
      <b/>
      <sz val="16"/>
      <color indexed="8"/>
      <name val="Arial"/>
      <family val="0"/>
    </font>
    <font>
      <b/>
      <sz val="20"/>
      <color indexed="8"/>
      <name val="AcidSansRegular"/>
      <family val="0"/>
    </font>
    <font>
      <sz val="12"/>
      <color indexed="8"/>
      <name val="AcidSansRegular"/>
      <family val="0"/>
    </font>
    <font>
      <sz val="16"/>
      <color indexed="8"/>
      <name val="AcidSansRegular"/>
      <family val="0"/>
    </font>
    <font>
      <b/>
      <sz val="24"/>
      <color indexed="9"/>
      <name val="AcidSansRegular"/>
      <family val="0"/>
    </font>
    <font>
      <sz val="18"/>
      <color indexed="16"/>
      <name val="Administer"/>
      <family val="0"/>
    </font>
    <font>
      <sz val="18"/>
      <color indexed="8"/>
      <name val="Administer"/>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8"/>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hair"/>
      <right style="hair"/>
      <top>
        <color indexed="63"/>
      </top>
      <bottom style="hair"/>
    </border>
    <border>
      <left style="hair"/>
      <right style="hair"/>
      <top style="hair"/>
      <bottom style="hair"/>
    </border>
    <border>
      <left style="medium"/>
      <right>
        <color indexed="63"/>
      </right>
      <top style="hair"/>
      <bottom style="hair"/>
    </border>
    <border>
      <left style="medium"/>
      <right>
        <color indexed="63"/>
      </right>
      <top>
        <color indexed="63"/>
      </top>
      <bottom>
        <color indexed="63"/>
      </bottom>
    </border>
    <border>
      <left style="hair"/>
      <right style="hair"/>
      <top style="hair"/>
      <bottom style="medium"/>
    </border>
    <border>
      <left style="medium"/>
      <right>
        <color indexed="63"/>
      </right>
      <top style="medium"/>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style="hair"/>
    </border>
    <border>
      <left style="hair"/>
      <right style="medium"/>
      <top style="hair"/>
      <bottom style="medium"/>
    </border>
    <border>
      <left>
        <color indexed="63"/>
      </left>
      <right>
        <color indexed="63"/>
      </right>
      <top>
        <color indexed="63"/>
      </top>
      <bottom style="hair"/>
    </border>
    <border>
      <left style="hair"/>
      <right>
        <color indexed="63"/>
      </right>
      <top style="hair"/>
      <bottom style="thin">
        <color indexed="10"/>
      </bottom>
    </border>
    <border>
      <left style="hair"/>
      <right style="medium"/>
      <top style="hair"/>
      <bottom style="hair"/>
    </border>
    <border>
      <left style="hair"/>
      <right style="hair"/>
      <top style="medium"/>
      <bottom style="hair"/>
    </border>
    <border>
      <left style="medium"/>
      <right>
        <color indexed="63"/>
      </right>
      <top style="hair"/>
      <bottom style="medium">
        <color indexed="10"/>
      </bottom>
    </border>
    <border>
      <left style="medium"/>
      <right style="hair"/>
      <top style="medium"/>
      <bottom style="hair"/>
    </border>
    <border>
      <left style="hair"/>
      <right style="medium"/>
      <top style="medium"/>
      <bottom style="hair"/>
    </border>
    <border>
      <left style="medium"/>
      <right style="hair"/>
      <top style="hair"/>
      <bottom style="hair"/>
    </border>
    <border>
      <left style="medium"/>
      <right style="hair"/>
      <top style="hair"/>
      <bottom style="medium"/>
    </border>
    <border>
      <left style="medium"/>
      <right style="hair"/>
      <top>
        <color indexed="63"/>
      </top>
      <bottom style="hair"/>
    </border>
    <border>
      <left style="hair"/>
      <right style="medium"/>
      <top>
        <color indexed="63"/>
      </top>
      <bottom style="hair"/>
    </border>
    <border>
      <left style="medium"/>
      <right style="hair"/>
      <top style="hair"/>
      <bottom style="medium">
        <color indexed="10"/>
      </bottom>
    </border>
    <border>
      <left style="hair"/>
      <right style="hair"/>
      <top style="hair"/>
      <bottom style="medium">
        <color indexed="10"/>
      </bottom>
    </border>
    <border>
      <left style="hair"/>
      <right style="medium"/>
      <top style="hair"/>
      <bottom style="medium">
        <color indexed="10"/>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style="hair"/>
      <bottom style="hair"/>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0" fillId="2" borderId="0" applyNumberFormat="0" applyBorder="0" applyAlignment="0" applyProtection="0"/>
    <xf numFmtId="0" fontId="90" fillId="3" borderId="0" applyNumberFormat="0" applyBorder="0" applyAlignment="0" applyProtection="0"/>
    <xf numFmtId="0" fontId="90" fillId="4" borderId="0" applyNumberFormat="0" applyBorder="0" applyAlignment="0" applyProtection="0"/>
    <xf numFmtId="0" fontId="90" fillId="5" borderId="0" applyNumberFormat="0" applyBorder="0" applyAlignment="0" applyProtection="0"/>
    <xf numFmtId="0" fontId="90" fillId="6" borderId="0" applyNumberFormat="0" applyBorder="0" applyAlignment="0" applyProtection="0"/>
    <xf numFmtId="0" fontId="90" fillId="7" borderId="0" applyNumberFormat="0" applyBorder="0" applyAlignment="0" applyProtection="0"/>
    <xf numFmtId="0" fontId="90" fillId="8" borderId="0" applyNumberFormat="0" applyBorder="0" applyAlignment="0" applyProtection="0"/>
    <xf numFmtId="0" fontId="90" fillId="9" borderId="0" applyNumberFormat="0" applyBorder="0" applyAlignment="0" applyProtection="0"/>
    <xf numFmtId="0" fontId="90" fillId="10" borderId="0" applyNumberFormat="0" applyBorder="0" applyAlignment="0" applyProtection="0"/>
    <xf numFmtId="0" fontId="90" fillId="11" borderId="0" applyNumberFormat="0" applyBorder="0" applyAlignment="0" applyProtection="0"/>
    <xf numFmtId="0" fontId="90" fillId="12" borderId="0" applyNumberFormat="0" applyBorder="0" applyAlignment="0" applyProtection="0"/>
    <xf numFmtId="0" fontId="90" fillId="13" borderId="0" applyNumberFormat="0" applyBorder="0" applyAlignment="0" applyProtection="0"/>
    <xf numFmtId="0" fontId="91" fillId="14" borderId="0" applyNumberFormat="0" applyBorder="0" applyAlignment="0" applyProtection="0"/>
    <xf numFmtId="0" fontId="91" fillId="15" borderId="0" applyNumberFormat="0" applyBorder="0" applyAlignment="0" applyProtection="0"/>
    <xf numFmtId="0" fontId="91" fillId="16" borderId="0" applyNumberFormat="0" applyBorder="0" applyAlignment="0" applyProtection="0"/>
    <xf numFmtId="0" fontId="91" fillId="17" borderId="0" applyNumberFormat="0" applyBorder="0" applyAlignment="0" applyProtection="0"/>
    <xf numFmtId="0" fontId="91" fillId="18" borderId="0" applyNumberFormat="0" applyBorder="0" applyAlignment="0" applyProtection="0"/>
    <xf numFmtId="0" fontId="91" fillId="19" borderId="0" applyNumberFormat="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94" fillId="0" borderId="1" applyNumberFormat="0" applyFill="0" applyAlignment="0" applyProtection="0"/>
    <xf numFmtId="0" fontId="95" fillId="0" borderId="2" applyNumberFormat="0" applyFill="0" applyAlignment="0" applyProtection="0"/>
    <xf numFmtId="0" fontId="96" fillId="0" borderId="3" applyNumberFormat="0" applyFill="0" applyAlignment="0" applyProtection="0"/>
    <xf numFmtId="0" fontId="97" fillId="0" borderId="4" applyNumberFormat="0" applyFill="0" applyAlignment="0" applyProtection="0"/>
    <xf numFmtId="0" fontId="9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98" fillId="20" borderId="5" applyNumberFormat="0" applyAlignment="0" applyProtection="0"/>
    <xf numFmtId="0" fontId="99" fillId="21" borderId="6" applyNumberFormat="0" applyAlignment="0" applyProtection="0"/>
    <xf numFmtId="0" fontId="100" fillId="20" borderId="6" applyNumberFormat="0" applyAlignment="0" applyProtection="0"/>
    <xf numFmtId="0" fontId="101" fillId="22" borderId="7" applyNumberFormat="0" applyAlignment="0" applyProtection="0"/>
    <xf numFmtId="0" fontId="102" fillId="23" borderId="0" applyNumberFormat="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0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10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5" fillId="0" borderId="9" applyNumberFormat="0" applyFill="0" applyAlignment="0" applyProtection="0"/>
    <xf numFmtId="0" fontId="106" fillId="0" borderId="0" applyNumberFormat="0" applyFill="0" applyBorder="0" applyAlignment="0" applyProtection="0"/>
    <xf numFmtId="0" fontId="91" fillId="27" borderId="0" applyNumberFormat="0" applyBorder="0" applyAlignment="0" applyProtection="0"/>
    <xf numFmtId="0" fontId="91" fillId="28" borderId="0" applyNumberFormat="0" applyBorder="0" applyAlignment="0" applyProtection="0"/>
    <xf numFmtId="0" fontId="91" fillId="29" borderId="0" applyNumberFormat="0" applyBorder="0" applyAlignment="0" applyProtection="0"/>
    <xf numFmtId="0" fontId="91" fillId="30" borderId="0" applyNumberFormat="0" applyBorder="0" applyAlignment="0" applyProtection="0"/>
    <xf numFmtId="0" fontId="91" fillId="31" borderId="0" applyNumberFormat="0" applyBorder="0" applyAlignment="0" applyProtection="0"/>
    <xf numFmtId="0" fontId="91"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47">
    <xf numFmtId="0" fontId="0" fillId="0" borderId="0" xfId="0" applyAlignment="1">
      <alignment/>
    </xf>
    <xf numFmtId="3" fontId="12" fillId="33" borderId="10" xfId="0" applyNumberFormat="1" applyFont="1" applyFill="1" applyBorder="1" applyAlignment="1" applyProtection="1">
      <alignment horizontal="center" vertical="center"/>
      <protection/>
    </xf>
    <xf numFmtId="0" fontId="12" fillId="33" borderId="10" xfId="0" applyFont="1" applyFill="1" applyBorder="1" applyAlignment="1" applyProtection="1">
      <alignment horizontal="center" vertical="center"/>
      <protection/>
    </xf>
    <xf numFmtId="0" fontId="5" fillId="0" borderId="11" xfId="0" applyFont="1" applyFill="1" applyBorder="1" applyAlignment="1" applyProtection="1">
      <alignment vertical="center"/>
      <protection locked="0"/>
    </xf>
    <xf numFmtId="0" fontId="10" fillId="0" borderId="11"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6" fillId="0" borderId="11" xfId="0" applyFont="1" applyFill="1" applyBorder="1" applyAlignment="1" applyProtection="1">
      <alignment vertical="center"/>
      <protection locked="0"/>
    </xf>
    <xf numFmtId="0" fontId="11" fillId="0" borderId="11" xfId="0" applyFont="1" applyFill="1" applyBorder="1" applyAlignment="1" applyProtection="1">
      <alignment horizontal="center" vertical="center"/>
      <protection/>
    </xf>
    <xf numFmtId="0" fontId="9" fillId="0" borderId="11" xfId="0" applyFont="1" applyFill="1" applyBorder="1" applyAlignment="1" applyProtection="1">
      <alignment horizontal="left" vertical="center"/>
      <protection/>
    </xf>
    <xf numFmtId="190" fontId="9" fillId="0" borderId="11" xfId="0" applyNumberFormat="1" applyFont="1" applyFill="1" applyBorder="1" applyAlignment="1" applyProtection="1">
      <alignment horizontal="center" vertical="center"/>
      <protection/>
    </xf>
    <xf numFmtId="0" fontId="9" fillId="0" borderId="11" xfId="0" applyFont="1" applyFill="1" applyBorder="1" applyAlignment="1" applyProtection="1">
      <alignment vertical="center"/>
      <protection/>
    </xf>
    <xf numFmtId="0" fontId="9" fillId="0" borderId="11" xfId="0" applyFont="1" applyFill="1" applyBorder="1" applyAlignment="1" applyProtection="1">
      <alignment horizontal="center" vertical="center"/>
      <protection/>
    </xf>
    <xf numFmtId="3" fontId="8" fillId="0" borderId="11" xfId="0" applyNumberFormat="1" applyFont="1" applyFill="1" applyBorder="1" applyAlignment="1" applyProtection="1">
      <alignment horizontal="center" vertical="center"/>
      <protection/>
    </xf>
    <xf numFmtId="0" fontId="8" fillId="0" borderId="11" xfId="0" applyFont="1" applyFill="1" applyBorder="1" applyAlignment="1" applyProtection="1">
      <alignment horizontal="center" vertical="center"/>
      <protection/>
    </xf>
    <xf numFmtId="191" fontId="8" fillId="0" borderId="11" xfId="0" applyNumberFormat="1" applyFont="1" applyFill="1" applyBorder="1" applyAlignment="1" applyProtection="1">
      <alignment horizontal="right" vertical="center"/>
      <protection/>
    </xf>
    <xf numFmtId="0" fontId="6" fillId="0" borderId="11" xfId="0" applyFont="1" applyFill="1" applyBorder="1" applyAlignment="1" applyProtection="1">
      <alignment horizontal="left" vertical="center"/>
      <protection locked="0"/>
    </xf>
    <xf numFmtId="190" fontId="6" fillId="0" borderId="11" xfId="0"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191" fontId="6" fillId="0" borderId="11" xfId="0" applyNumberFormat="1" applyFont="1" applyFill="1" applyBorder="1" applyAlignment="1" applyProtection="1">
      <alignment horizontal="right" vertical="center"/>
      <protection locked="0"/>
    </xf>
    <xf numFmtId="191" fontId="12" fillId="33" borderId="10" xfId="0" applyNumberFormat="1" applyFont="1" applyFill="1" applyBorder="1" applyAlignment="1" applyProtection="1">
      <alignment horizontal="right" vertical="center"/>
      <protection/>
    </xf>
    <xf numFmtId="191" fontId="11" fillId="33" borderId="10" xfId="0" applyNumberFormat="1" applyFont="1" applyFill="1" applyBorder="1" applyAlignment="1" applyProtection="1">
      <alignment horizontal="right" vertical="center"/>
      <protection/>
    </xf>
    <xf numFmtId="191" fontId="7" fillId="0" borderId="11" xfId="0" applyNumberFormat="1" applyFont="1" applyFill="1" applyBorder="1" applyAlignment="1" applyProtection="1">
      <alignment horizontal="right" vertical="center"/>
      <protection locked="0"/>
    </xf>
    <xf numFmtId="196" fontId="12" fillId="33" borderId="10" xfId="0" applyNumberFormat="1" applyFont="1" applyFill="1" applyBorder="1" applyAlignment="1" applyProtection="1">
      <alignment horizontal="right" vertical="center"/>
      <protection/>
    </xf>
    <xf numFmtId="196" fontId="8" fillId="0" borderId="11" xfId="0" applyNumberFormat="1" applyFont="1" applyFill="1" applyBorder="1" applyAlignment="1" applyProtection="1">
      <alignment horizontal="right" vertical="center"/>
      <protection/>
    </xf>
    <xf numFmtId="196" fontId="6" fillId="0" borderId="11" xfId="0" applyNumberFormat="1" applyFont="1" applyFill="1" applyBorder="1" applyAlignment="1" applyProtection="1">
      <alignment horizontal="right" vertical="center"/>
      <protection locked="0"/>
    </xf>
    <xf numFmtId="196" fontId="7" fillId="0" borderId="11" xfId="0" applyNumberFormat="1" applyFont="1" applyFill="1" applyBorder="1" applyAlignment="1" applyProtection="1">
      <alignment horizontal="right" vertical="center"/>
      <protection locked="0"/>
    </xf>
    <xf numFmtId="43" fontId="13" fillId="0" borderId="11" xfId="40" applyFont="1" applyFill="1" applyBorder="1" applyAlignment="1" applyProtection="1">
      <alignment horizontal="left" vertical="center"/>
      <protection/>
    </xf>
    <xf numFmtId="19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xf>
    <xf numFmtId="0" fontId="13" fillId="0" borderId="11" xfId="0" applyNumberFormat="1" applyFont="1" applyFill="1" applyBorder="1" applyAlignment="1" applyProtection="1">
      <alignment horizontal="center" vertical="center"/>
      <protection/>
    </xf>
    <xf numFmtId="0" fontId="13" fillId="0" borderId="11" xfId="0" applyFont="1" applyFill="1" applyBorder="1" applyAlignment="1" applyProtection="1">
      <alignment vertical="center"/>
      <protection locked="0"/>
    </xf>
    <xf numFmtId="196" fontId="17" fillId="0" borderId="11" xfId="0" applyNumberFormat="1" applyFont="1" applyFill="1" applyBorder="1" applyAlignment="1" applyProtection="1">
      <alignment horizontal="right" vertical="center"/>
      <protection locked="0"/>
    </xf>
    <xf numFmtId="193" fontId="17" fillId="0" borderId="11" xfId="0" applyNumberFormat="1" applyFont="1" applyFill="1" applyBorder="1" applyAlignment="1" applyProtection="1">
      <alignment vertical="center"/>
      <protection locked="0"/>
    </xf>
    <xf numFmtId="191" fontId="17" fillId="0" borderId="11" xfId="0" applyNumberFormat="1" applyFont="1" applyFill="1" applyBorder="1" applyAlignment="1" applyProtection="1">
      <alignment horizontal="right" vertical="center"/>
      <protection locked="0"/>
    </xf>
    <xf numFmtId="192" fontId="17" fillId="0" borderId="11" xfId="0" applyNumberFormat="1"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196" fontId="18" fillId="33" borderId="10" xfId="0" applyNumberFormat="1" applyFont="1" applyFill="1" applyBorder="1" applyAlignment="1" applyProtection="1">
      <alignment horizontal="right" vertical="center"/>
      <protection/>
    </xf>
    <xf numFmtId="193" fontId="18" fillId="33" borderId="10" xfId="0" applyNumberFormat="1" applyFont="1" applyFill="1" applyBorder="1" applyAlignment="1" applyProtection="1">
      <alignment horizontal="center" vertical="center"/>
      <protection/>
    </xf>
    <xf numFmtId="191" fontId="18" fillId="33" borderId="10" xfId="0" applyNumberFormat="1" applyFont="1" applyFill="1" applyBorder="1" applyAlignment="1" applyProtection="1">
      <alignment horizontal="right" vertical="center"/>
      <protection/>
    </xf>
    <xf numFmtId="192" fontId="18" fillId="33" borderId="10" xfId="67" applyNumberFormat="1" applyFont="1" applyFill="1" applyBorder="1" applyAlignment="1" applyProtection="1">
      <alignment horizontal="center" vertical="center"/>
      <protection/>
    </xf>
    <xf numFmtId="0" fontId="19" fillId="0" borderId="11" xfId="0" applyFont="1" applyFill="1" applyBorder="1" applyAlignment="1" applyProtection="1">
      <alignment horizontal="center" vertical="center"/>
      <protection/>
    </xf>
    <xf numFmtId="196" fontId="19" fillId="0" borderId="11" xfId="0" applyNumberFormat="1" applyFont="1" applyFill="1" applyBorder="1" applyAlignment="1" applyProtection="1">
      <alignment horizontal="right" vertical="center"/>
      <protection/>
    </xf>
    <xf numFmtId="193" fontId="19" fillId="0" borderId="11" xfId="0" applyNumberFormat="1" applyFont="1" applyFill="1" applyBorder="1" applyAlignment="1" applyProtection="1">
      <alignment vertical="center"/>
      <protection/>
    </xf>
    <xf numFmtId="191" fontId="19" fillId="0" borderId="11" xfId="0" applyNumberFormat="1" applyFont="1" applyFill="1" applyBorder="1" applyAlignment="1" applyProtection="1">
      <alignment horizontal="right" vertical="center"/>
      <protection/>
    </xf>
    <xf numFmtId="192" fontId="19" fillId="0" borderId="11" xfId="67" applyNumberFormat="1" applyFont="1" applyFill="1" applyBorder="1" applyAlignment="1" applyProtection="1">
      <alignment vertical="center"/>
      <protection/>
    </xf>
    <xf numFmtId="0" fontId="18" fillId="0" borderId="11" xfId="0" applyFont="1" applyFill="1" applyBorder="1" applyAlignment="1" applyProtection="1">
      <alignment vertical="center"/>
      <protection/>
    </xf>
    <xf numFmtId="196" fontId="19" fillId="33" borderId="10" xfId="0" applyNumberFormat="1" applyFont="1" applyFill="1" applyBorder="1" applyAlignment="1" applyProtection="1">
      <alignment horizontal="right" vertical="center"/>
      <protection/>
    </xf>
    <xf numFmtId="0" fontId="21" fillId="0" borderId="11" xfId="0" applyFont="1" applyFill="1" applyBorder="1" applyAlignment="1" applyProtection="1">
      <alignment horizontal="center" vertical="center"/>
      <protection/>
    </xf>
    <xf numFmtId="0" fontId="20" fillId="0" borderId="11" xfId="0" applyFont="1" applyFill="1" applyBorder="1" applyAlignment="1" applyProtection="1">
      <alignment vertical="center"/>
      <protection/>
    </xf>
    <xf numFmtId="0" fontId="20" fillId="0" borderId="11" xfId="0" applyFont="1" applyFill="1" applyBorder="1" applyAlignment="1" applyProtection="1">
      <alignment vertical="center"/>
      <protection locked="0"/>
    </xf>
    <xf numFmtId="0" fontId="22" fillId="0" borderId="12" xfId="0" applyFont="1" applyFill="1" applyBorder="1" applyAlignment="1" applyProtection="1">
      <alignment horizontal="right" vertical="center"/>
      <protection/>
    </xf>
    <xf numFmtId="0" fontId="22" fillId="0" borderId="13" xfId="0" applyFont="1" applyFill="1" applyBorder="1" applyAlignment="1" applyProtection="1">
      <alignment horizontal="right" vertical="center"/>
      <protection/>
    </xf>
    <xf numFmtId="0" fontId="23" fillId="33" borderId="10" xfId="0" applyFont="1" applyFill="1" applyBorder="1" applyAlignment="1" applyProtection="1">
      <alignment horizontal="center" vertical="center"/>
      <protection/>
    </xf>
    <xf numFmtId="0" fontId="23" fillId="0" borderId="11" xfId="0" applyFont="1" applyFill="1" applyBorder="1" applyAlignment="1" applyProtection="1">
      <alignment horizontal="right" vertical="center"/>
      <protection/>
    </xf>
    <xf numFmtId="0" fontId="22" fillId="0" borderId="11" xfId="0" applyFont="1" applyFill="1" applyBorder="1" applyAlignment="1" applyProtection="1">
      <alignment horizontal="right" vertical="center"/>
      <protection locked="0"/>
    </xf>
    <xf numFmtId="4" fontId="14" fillId="0" borderId="11" xfId="0" applyNumberFormat="1" applyFont="1" applyFill="1" applyBorder="1" applyAlignment="1" applyProtection="1">
      <alignment horizontal="right" vertical="center"/>
      <protection/>
    </xf>
    <xf numFmtId="4" fontId="12" fillId="33" borderId="10" xfId="0" applyNumberFormat="1" applyFont="1" applyFill="1" applyBorder="1" applyAlignment="1" applyProtection="1">
      <alignment horizontal="right" vertical="center"/>
      <protection/>
    </xf>
    <xf numFmtId="4" fontId="6" fillId="0" borderId="11" xfId="0" applyNumberFormat="1" applyFont="1" applyFill="1" applyBorder="1" applyAlignment="1" applyProtection="1">
      <alignment horizontal="right" vertical="center"/>
      <protection locked="0"/>
    </xf>
    <xf numFmtId="4" fontId="13" fillId="0" borderId="11" xfId="0" applyNumberFormat="1" applyFont="1" applyFill="1" applyBorder="1" applyAlignment="1" applyProtection="1">
      <alignment horizontal="right" vertical="center"/>
      <protection/>
    </xf>
    <xf numFmtId="4" fontId="16" fillId="0" borderId="11" xfId="0" applyNumberFormat="1" applyFont="1" applyFill="1" applyBorder="1" applyAlignment="1" applyProtection="1">
      <alignment horizontal="right" vertical="center"/>
      <protection/>
    </xf>
    <xf numFmtId="4" fontId="15" fillId="0" borderId="11" xfId="0" applyNumberFormat="1" applyFont="1" applyFill="1" applyBorder="1" applyAlignment="1" applyProtection="1">
      <alignment horizontal="right" vertical="center"/>
      <protection/>
    </xf>
    <xf numFmtId="4" fontId="11" fillId="33" borderId="10" xfId="0" applyNumberFormat="1" applyFont="1" applyFill="1" applyBorder="1" applyAlignment="1" applyProtection="1">
      <alignment horizontal="right" vertical="center"/>
      <protection/>
    </xf>
    <xf numFmtId="4" fontId="7" fillId="0" borderId="11" xfId="0" applyNumberFormat="1" applyFont="1" applyFill="1" applyBorder="1" applyAlignment="1" applyProtection="1">
      <alignment horizontal="right" vertical="center"/>
      <protection locked="0"/>
    </xf>
    <xf numFmtId="4" fontId="17" fillId="0" borderId="11" xfId="0" applyNumberFormat="1" applyFont="1" applyFill="1" applyBorder="1" applyAlignment="1" applyProtection="1">
      <alignment horizontal="right" vertical="center"/>
      <protection locked="0"/>
    </xf>
    <xf numFmtId="4" fontId="18" fillId="33" borderId="10"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xf>
    <xf numFmtId="3" fontId="12" fillId="33" borderId="10"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horizontal="right" vertical="center"/>
      <protection locked="0"/>
    </xf>
    <xf numFmtId="3" fontId="13" fillId="0" borderId="11" xfId="0" applyNumberFormat="1" applyFont="1" applyFill="1" applyBorder="1" applyAlignment="1" applyProtection="1">
      <alignment horizontal="right" vertical="center"/>
      <protection/>
    </xf>
    <xf numFmtId="3" fontId="16" fillId="0" borderId="11" xfId="0" applyNumberFormat="1" applyFont="1" applyFill="1" applyBorder="1" applyAlignment="1" applyProtection="1">
      <alignment horizontal="right" vertical="center"/>
      <protection/>
    </xf>
    <xf numFmtId="3" fontId="15" fillId="0" borderId="11" xfId="0" applyNumberFormat="1" applyFont="1" applyFill="1" applyBorder="1" applyAlignment="1" applyProtection="1">
      <alignment horizontal="right" vertical="center"/>
      <protection locked="0"/>
    </xf>
    <xf numFmtId="3" fontId="19" fillId="33" borderId="10" xfId="0" applyNumberFormat="1" applyFont="1" applyFill="1" applyBorder="1" applyAlignment="1" applyProtection="1">
      <alignment horizontal="right" vertical="center"/>
      <protection/>
    </xf>
    <xf numFmtId="3" fontId="7" fillId="0" borderId="11" xfId="0" applyNumberFormat="1" applyFont="1" applyFill="1" applyBorder="1" applyAlignment="1" applyProtection="1">
      <alignment horizontal="right" vertical="center"/>
      <protection locked="0"/>
    </xf>
    <xf numFmtId="3" fontId="17" fillId="0" borderId="11" xfId="0" applyNumberFormat="1" applyFont="1" applyFill="1" applyBorder="1" applyAlignment="1" applyProtection="1">
      <alignment horizontal="right" vertical="center"/>
      <protection locked="0"/>
    </xf>
    <xf numFmtId="3" fontId="18" fillId="33" borderId="10" xfId="0" applyNumberFormat="1" applyFont="1" applyFill="1" applyBorder="1" applyAlignment="1" applyProtection="1">
      <alignment horizontal="right" vertical="center"/>
      <protection/>
    </xf>
    <xf numFmtId="2" fontId="17" fillId="0" borderId="11" xfId="0" applyNumberFormat="1" applyFont="1" applyFill="1" applyBorder="1" applyAlignment="1" applyProtection="1">
      <alignment vertical="center"/>
      <protection locked="0"/>
    </xf>
    <xf numFmtId="2" fontId="18" fillId="33" borderId="10" xfId="0" applyNumberFormat="1" applyFont="1" applyFill="1" applyBorder="1" applyAlignment="1" applyProtection="1">
      <alignment horizontal="center" vertical="center"/>
      <protection/>
    </xf>
    <xf numFmtId="0" fontId="24" fillId="0" borderId="11" xfId="0" applyFont="1" applyFill="1" applyBorder="1" applyAlignment="1" applyProtection="1">
      <alignment horizontal="center"/>
      <protection/>
    </xf>
    <xf numFmtId="192" fontId="24" fillId="0" borderId="14" xfId="0" applyNumberFormat="1" applyFont="1" applyFill="1" applyBorder="1" applyAlignment="1" applyProtection="1">
      <alignment horizontal="center" wrapText="1"/>
      <protection/>
    </xf>
    <xf numFmtId="0" fontId="26" fillId="0" borderId="15" xfId="0" applyFont="1" applyFill="1" applyBorder="1" applyAlignment="1" applyProtection="1">
      <alignment horizontal="center"/>
      <protection/>
    </xf>
    <xf numFmtId="0" fontId="27" fillId="0" borderId="12" xfId="0" applyFont="1" applyFill="1" applyBorder="1" applyAlignment="1" applyProtection="1">
      <alignment horizontal="center"/>
      <protection/>
    </xf>
    <xf numFmtId="1" fontId="26" fillId="0" borderId="11" xfId="0" applyNumberFormat="1" applyFont="1" applyFill="1" applyBorder="1" applyAlignment="1" applyProtection="1">
      <alignment horizontal="right" vertical="center"/>
      <protection/>
    </xf>
    <xf numFmtId="0" fontId="26" fillId="0" borderId="12" xfId="0" applyFont="1" applyFill="1" applyBorder="1" applyAlignment="1" applyProtection="1">
      <alignment horizontal="right" vertical="center"/>
      <protection/>
    </xf>
    <xf numFmtId="0" fontId="26" fillId="0" borderId="13" xfId="0" applyFont="1" applyFill="1" applyBorder="1" applyAlignment="1" applyProtection="1">
      <alignment horizontal="right" vertical="center"/>
      <protection/>
    </xf>
    <xf numFmtId="0" fontId="27" fillId="33" borderId="10" xfId="0" applyFont="1" applyFill="1" applyBorder="1" applyAlignment="1" applyProtection="1">
      <alignment horizontal="center" vertical="center"/>
      <protection/>
    </xf>
    <xf numFmtId="0" fontId="26" fillId="0" borderId="11" xfId="0" applyFont="1" applyFill="1" applyBorder="1" applyAlignment="1" applyProtection="1">
      <alignment horizontal="right" vertical="center"/>
      <protection locked="0"/>
    </xf>
    <xf numFmtId="0" fontId="27" fillId="0" borderId="10" xfId="0" applyFont="1" applyFill="1" applyBorder="1" applyAlignment="1" applyProtection="1">
      <alignment horizontal="center" vertical="center"/>
      <protection/>
    </xf>
    <xf numFmtId="0" fontId="12" fillId="0" borderId="16" xfId="0" applyFont="1" applyFill="1" applyBorder="1" applyAlignment="1">
      <alignment horizontal="center" vertical="center"/>
    </xf>
    <xf numFmtId="0" fontId="12" fillId="0" borderId="17" xfId="0" applyFont="1" applyFill="1" applyBorder="1" applyAlignment="1">
      <alignment horizontal="center" vertical="center"/>
    </xf>
    <xf numFmtId="3" fontId="12" fillId="0" borderId="10" xfId="0" applyNumberFormat="1" applyFont="1" applyFill="1" applyBorder="1" applyAlignment="1" applyProtection="1">
      <alignment horizontal="center" vertical="center"/>
      <protection/>
    </xf>
    <xf numFmtId="0" fontId="12" fillId="0" borderId="10" xfId="0" applyFont="1" applyFill="1" applyBorder="1" applyAlignment="1" applyProtection="1">
      <alignment horizontal="center" vertical="center"/>
      <protection/>
    </xf>
    <xf numFmtId="4" fontId="12" fillId="0" borderId="10" xfId="0" applyNumberFormat="1" applyFont="1" applyFill="1" applyBorder="1" applyAlignment="1" applyProtection="1">
      <alignment horizontal="right" vertical="center"/>
      <protection/>
    </xf>
    <xf numFmtId="3" fontId="12" fillId="0" borderId="10" xfId="0" applyNumberFormat="1" applyFont="1" applyFill="1" applyBorder="1" applyAlignment="1" applyProtection="1">
      <alignment horizontal="right" vertical="center"/>
      <protection/>
    </xf>
    <xf numFmtId="4" fontId="11" fillId="0" borderId="10" xfId="0" applyNumberFormat="1" applyFont="1" applyFill="1" applyBorder="1" applyAlignment="1" applyProtection="1">
      <alignment horizontal="right" vertical="center"/>
      <protection/>
    </xf>
    <xf numFmtId="3" fontId="19" fillId="0" borderId="10" xfId="0" applyNumberFormat="1" applyFont="1" applyFill="1" applyBorder="1" applyAlignment="1" applyProtection="1">
      <alignment horizontal="right" vertical="center"/>
      <protection/>
    </xf>
    <xf numFmtId="3" fontId="18" fillId="0" borderId="10" xfId="0" applyNumberFormat="1" applyFont="1" applyFill="1" applyBorder="1" applyAlignment="1" applyProtection="1">
      <alignment horizontal="right" vertical="center"/>
      <protection/>
    </xf>
    <xf numFmtId="2" fontId="18" fillId="0" borderId="10" xfId="0" applyNumberFormat="1" applyFont="1" applyFill="1" applyBorder="1" applyAlignment="1" applyProtection="1">
      <alignment horizontal="center" vertical="center"/>
      <protection/>
    </xf>
    <xf numFmtId="4" fontId="18" fillId="0" borderId="10" xfId="0" applyNumberFormat="1" applyFont="1" applyFill="1" applyBorder="1" applyAlignment="1" applyProtection="1">
      <alignment horizontal="right" vertical="center"/>
      <protection/>
    </xf>
    <xf numFmtId="192" fontId="18" fillId="0" borderId="10" xfId="67" applyNumberFormat="1" applyFont="1" applyFill="1" applyBorder="1" applyAlignment="1" applyProtection="1">
      <alignment horizontal="center" vertical="center"/>
      <protection/>
    </xf>
    <xf numFmtId="2" fontId="17" fillId="0" borderId="18" xfId="0" applyNumberFormat="1" applyFont="1" applyFill="1" applyBorder="1" applyAlignment="1" applyProtection="1">
      <alignment vertical="center"/>
      <protection locked="0"/>
    </xf>
    <xf numFmtId="2" fontId="18" fillId="33" borderId="16" xfId="0" applyNumberFormat="1" applyFont="1" applyFill="1" applyBorder="1" applyAlignment="1" applyProtection="1">
      <alignment horizontal="center" vertical="center"/>
      <protection/>
    </xf>
    <xf numFmtId="2" fontId="18" fillId="0" borderId="16" xfId="0" applyNumberFormat="1" applyFont="1" applyFill="1" applyBorder="1" applyAlignment="1" applyProtection="1">
      <alignment horizontal="center" vertical="center"/>
      <protection/>
    </xf>
    <xf numFmtId="0" fontId="29" fillId="0" borderId="11" xfId="0" applyFont="1" applyFill="1" applyBorder="1" applyAlignment="1" applyProtection="1">
      <alignment horizontal="left" vertical="center"/>
      <protection/>
    </xf>
    <xf numFmtId="0" fontId="30" fillId="0" borderId="11" xfId="0" applyFont="1" applyBorder="1" applyAlignment="1">
      <alignment horizontal="left" vertical="center"/>
    </xf>
    <xf numFmtId="1" fontId="26" fillId="0" borderId="19" xfId="0" applyNumberFormat="1" applyFont="1" applyFill="1" applyBorder="1" applyAlignment="1" applyProtection="1">
      <alignment horizontal="right" vertical="center"/>
      <protection/>
    </xf>
    <xf numFmtId="43" fontId="13" fillId="0" borderId="19" xfId="40" applyFont="1" applyFill="1" applyBorder="1" applyAlignment="1" applyProtection="1">
      <alignment horizontal="left" vertical="center"/>
      <protection/>
    </xf>
    <xf numFmtId="190" fontId="13" fillId="0" borderId="19" xfId="0" applyNumberFormat="1" applyFont="1" applyFill="1" applyBorder="1" applyAlignment="1" applyProtection="1">
      <alignment horizontal="center" vertical="center"/>
      <protection/>
    </xf>
    <xf numFmtId="0" fontId="13" fillId="0" borderId="19" xfId="0" applyFont="1" applyFill="1" applyBorder="1" applyAlignment="1" applyProtection="1">
      <alignment vertical="center"/>
      <protection/>
    </xf>
    <xf numFmtId="0" fontId="13" fillId="0" borderId="19"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xf>
    <xf numFmtId="4" fontId="13" fillId="0" borderId="19" xfId="0" applyNumberFormat="1" applyFont="1" applyFill="1" applyBorder="1" applyAlignment="1" applyProtection="1">
      <alignment horizontal="right" vertical="center"/>
      <protection/>
    </xf>
    <xf numFmtId="3" fontId="13" fillId="0" borderId="19" xfId="0" applyNumberFormat="1" applyFont="1" applyFill="1" applyBorder="1" applyAlignment="1" applyProtection="1">
      <alignment horizontal="right" vertical="center"/>
      <protection/>
    </xf>
    <xf numFmtId="4" fontId="16" fillId="0" borderId="19" xfId="0" applyNumberFormat="1" applyFont="1" applyFill="1" applyBorder="1" applyAlignment="1" applyProtection="1">
      <alignment horizontal="right" vertical="center"/>
      <protection/>
    </xf>
    <xf numFmtId="3" fontId="16" fillId="0" borderId="19" xfId="0" applyNumberFormat="1" applyFont="1" applyFill="1" applyBorder="1" applyAlignment="1" applyProtection="1">
      <alignment horizontal="right" vertical="center"/>
      <protection/>
    </xf>
    <xf numFmtId="4" fontId="15" fillId="0" borderId="19" xfId="0" applyNumberFormat="1" applyFont="1" applyFill="1" applyBorder="1" applyAlignment="1" applyProtection="1">
      <alignment horizontal="right" vertical="center"/>
      <protection/>
    </xf>
    <xf numFmtId="3" fontId="15" fillId="0" borderId="19" xfId="0" applyNumberFormat="1" applyFont="1" applyFill="1" applyBorder="1" applyAlignment="1" applyProtection="1">
      <alignment horizontal="right" vertical="center"/>
      <protection locked="0"/>
    </xf>
    <xf numFmtId="3" fontId="17" fillId="0" borderId="19" xfId="0" applyNumberFormat="1" applyFont="1" applyFill="1" applyBorder="1" applyAlignment="1" applyProtection="1">
      <alignment horizontal="right" vertical="center"/>
      <protection locked="0"/>
    </xf>
    <xf numFmtId="2" fontId="17" fillId="0" borderId="19" xfId="0" applyNumberFormat="1" applyFont="1" applyFill="1" applyBorder="1" applyAlignment="1" applyProtection="1">
      <alignment vertical="center"/>
      <protection locked="0"/>
    </xf>
    <xf numFmtId="4" fontId="17" fillId="0" borderId="19" xfId="0" applyNumberFormat="1" applyFont="1" applyFill="1" applyBorder="1" applyAlignment="1" applyProtection="1">
      <alignment horizontal="right" vertical="center"/>
      <protection locked="0"/>
    </xf>
    <xf numFmtId="192" fontId="17" fillId="0" borderId="19" xfId="0" applyNumberFormat="1" applyFont="1" applyFill="1" applyBorder="1" applyAlignment="1" applyProtection="1">
      <alignment vertical="center"/>
      <protection locked="0"/>
    </xf>
    <xf numFmtId="2" fontId="17" fillId="0" borderId="20" xfId="0" applyNumberFormat="1" applyFont="1" applyFill="1" applyBorder="1" applyAlignment="1" applyProtection="1">
      <alignment vertical="center"/>
      <protection locked="0"/>
    </xf>
    <xf numFmtId="0" fontId="25" fillId="0" borderId="21" xfId="0" applyFont="1" applyFill="1" applyBorder="1" applyAlignment="1" applyProtection="1">
      <alignment horizontal="center"/>
      <protection/>
    </xf>
    <xf numFmtId="191" fontId="24" fillId="0" borderId="14" xfId="0" applyNumberFormat="1" applyFont="1" applyFill="1" applyBorder="1" applyAlignment="1" applyProtection="1">
      <alignment horizontal="center" wrapText="1"/>
      <protection/>
    </xf>
    <xf numFmtId="196" fontId="24" fillId="0" borderId="14" xfId="0" applyNumberFormat="1" applyFont="1" applyFill="1" applyBorder="1" applyAlignment="1" applyProtection="1">
      <alignment horizontal="center" wrapText="1"/>
      <protection/>
    </xf>
    <xf numFmtId="193" fontId="24" fillId="0" borderId="14" xfId="0" applyNumberFormat="1" applyFont="1" applyFill="1" applyBorder="1" applyAlignment="1" applyProtection="1">
      <alignment horizontal="center" wrapText="1"/>
      <protection/>
    </xf>
    <xf numFmtId="193" fontId="24" fillId="0" borderId="22" xfId="0" applyNumberFormat="1" applyFont="1" applyFill="1" applyBorder="1" applyAlignment="1" applyProtection="1">
      <alignment horizontal="center" wrapText="1"/>
      <protection/>
    </xf>
    <xf numFmtId="0" fontId="24" fillId="0" borderId="15" xfId="0" applyFont="1" applyFill="1" applyBorder="1" applyAlignment="1" applyProtection="1">
      <alignment horizontal="center"/>
      <protection/>
    </xf>
    <xf numFmtId="0" fontId="25" fillId="0" borderId="12" xfId="0" applyFont="1" applyFill="1" applyBorder="1" applyAlignment="1" applyProtection="1">
      <alignment horizontal="center"/>
      <protection/>
    </xf>
    <xf numFmtId="190" fontId="12" fillId="0" borderId="23" xfId="0" applyNumberFormat="1" applyFont="1" applyFill="1" applyBorder="1" applyAlignment="1">
      <alignment horizontal="center" vertical="center"/>
    </xf>
    <xf numFmtId="0" fontId="12" fillId="0" borderId="21" xfId="0" applyFont="1" applyFill="1" applyBorder="1" applyAlignment="1" applyProtection="1">
      <alignment horizontal="right" vertical="center"/>
      <protection locked="0"/>
    </xf>
    <xf numFmtId="0" fontId="12" fillId="0" borderId="21" xfId="0" applyFont="1" applyFill="1" applyBorder="1" applyAlignment="1" applyProtection="1">
      <alignment horizontal="right" vertical="center"/>
      <protection/>
    </xf>
    <xf numFmtId="0" fontId="22" fillId="0" borderId="24" xfId="0" applyFont="1" applyFill="1" applyBorder="1" applyAlignment="1" applyProtection="1">
      <alignment horizontal="right" vertical="center"/>
      <protection/>
    </xf>
    <xf numFmtId="2" fontId="37" fillId="0" borderId="11" xfId="67" applyNumberFormat="1" applyFont="1" applyFill="1" applyBorder="1" applyAlignment="1" applyProtection="1">
      <alignment horizontal="right" vertical="center"/>
      <protection/>
    </xf>
    <xf numFmtId="2" fontId="37" fillId="0" borderId="25" xfId="40" applyNumberFormat="1" applyFont="1" applyFill="1" applyBorder="1" applyAlignment="1" applyProtection="1">
      <alignment horizontal="right" vertical="center"/>
      <protection locked="0"/>
    </xf>
    <xf numFmtId="2" fontId="37" fillId="0" borderId="11" xfId="43" applyNumberFormat="1" applyFont="1" applyFill="1" applyBorder="1" applyAlignment="1">
      <alignment horizontal="right" vertical="center"/>
    </xf>
    <xf numFmtId="190" fontId="37" fillId="0" borderId="11" xfId="0" applyNumberFormat="1" applyFont="1" applyFill="1" applyBorder="1" applyAlignment="1">
      <alignment horizontal="center" vertical="center"/>
    </xf>
    <xf numFmtId="3" fontId="37" fillId="0" borderId="11" xfId="40" applyNumberFormat="1" applyFont="1" applyFill="1" applyBorder="1" applyAlignment="1">
      <alignment horizontal="right" vertical="center"/>
    </xf>
    <xf numFmtId="3" fontId="38" fillId="0" borderId="11" xfId="40" applyNumberFormat="1" applyFont="1" applyFill="1" applyBorder="1" applyAlignment="1">
      <alignment horizontal="right" vertical="center"/>
    </xf>
    <xf numFmtId="190" fontId="37" fillId="0" borderId="11" xfId="0" applyNumberFormat="1" applyFont="1" applyFill="1" applyBorder="1" applyAlignment="1" applyProtection="1">
      <alignment horizontal="center" vertical="center"/>
      <protection locked="0"/>
    </xf>
    <xf numFmtId="3" fontId="37" fillId="0" borderId="11" xfId="40" applyNumberFormat="1" applyFont="1" applyFill="1" applyBorder="1" applyAlignment="1" applyProtection="1">
      <alignment horizontal="right" vertical="center"/>
      <protection locked="0"/>
    </xf>
    <xf numFmtId="3" fontId="38" fillId="0" borderId="11" xfId="40" applyNumberFormat="1" applyFont="1" applyFill="1" applyBorder="1" applyAlignment="1" applyProtection="1">
      <alignment horizontal="right" vertical="center"/>
      <protection/>
    </xf>
    <xf numFmtId="3" fontId="37" fillId="0" borderId="11" xfId="0" applyNumberFormat="1" applyFont="1" applyFill="1" applyBorder="1" applyAlignment="1">
      <alignment horizontal="right" vertical="center"/>
    </xf>
    <xf numFmtId="3" fontId="37" fillId="0" borderId="11" xfId="43" applyNumberFormat="1" applyFont="1" applyFill="1" applyBorder="1" applyAlignment="1">
      <alignment horizontal="right" vertical="center"/>
    </xf>
    <xf numFmtId="3" fontId="38" fillId="0" borderId="11" xfId="43" applyNumberFormat="1" applyFont="1" applyFill="1" applyBorder="1" applyAlignment="1" applyProtection="1">
      <alignment horizontal="right" vertical="center"/>
      <protection/>
    </xf>
    <xf numFmtId="3" fontId="37" fillId="0" borderId="11" xfId="43" applyNumberFormat="1" applyFont="1" applyFill="1" applyBorder="1" applyAlignment="1" applyProtection="1">
      <alignment horizontal="right" vertical="center"/>
      <protection locked="0"/>
    </xf>
    <xf numFmtId="3" fontId="37" fillId="0" borderId="11" xfId="52" applyNumberFormat="1" applyFont="1" applyFill="1" applyBorder="1" applyAlignment="1" applyProtection="1">
      <alignment horizontal="right" vertical="center"/>
      <protection/>
    </xf>
    <xf numFmtId="3" fontId="38" fillId="0" borderId="11" xfId="52" applyNumberFormat="1" applyFont="1" applyFill="1" applyBorder="1" applyAlignment="1" applyProtection="1">
      <alignment horizontal="right" vertical="center"/>
      <protection/>
    </xf>
    <xf numFmtId="3" fontId="37" fillId="0" borderId="11" xfId="52" applyNumberFormat="1" applyFont="1" applyFill="1" applyBorder="1" applyAlignment="1" applyProtection="1">
      <alignment horizontal="right" vertical="center"/>
      <protection locked="0"/>
    </xf>
    <xf numFmtId="3" fontId="37" fillId="0" borderId="11" xfId="42" applyNumberFormat="1" applyFont="1" applyFill="1" applyBorder="1" applyAlignment="1" applyProtection="1">
      <alignment horizontal="right" vertical="center"/>
      <protection locked="0"/>
    </xf>
    <xf numFmtId="3" fontId="38" fillId="0" borderId="11" xfId="42" applyNumberFormat="1" applyFont="1" applyFill="1" applyBorder="1" applyAlignment="1" applyProtection="1">
      <alignment horizontal="right" vertical="center"/>
      <protection/>
    </xf>
    <xf numFmtId="190" fontId="37" fillId="0" borderId="11" xfId="0" applyNumberFormat="1" applyFont="1" applyFill="1" applyBorder="1" applyAlignment="1">
      <alignment horizontal="center" vertical="center"/>
    </xf>
    <xf numFmtId="3" fontId="37" fillId="0" borderId="11" xfId="0" applyNumberFormat="1" applyFont="1" applyFill="1" applyBorder="1" applyAlignment="1">
      <alignment horizontal="right" vertical="center"/>
    </xf>
    <xf numFmtId="3" fontId="38" fillId="0" borderId="11" xfId="0" applyNumberFormat="1" applyFont="1" applyFill="1" applyBorder="1" applyAlignment="1">
      <alignment horizontal="right" vertical="center"/>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40" applyNumberFormat="1" applyFont="1" applyFill="1" applyBorder="1" applyAlignment="1">
      <alignment horizontal="right" vertical="center"/>
    </xf>
    <xf numFmtId="4" fontId="38" fillId="0" borderId="11" xfId="40" applyNumberFormat="1" applyFont="1" applyFill="1" applyBorder="1" applyAlignment="1">
      <alignment horizontal="right" vertical="center"/>
    </xf>
    <xf numFmtId="2" fontId="37" fillId="0" borderId="11" xfId="40" applyNumberFormat="1" applyFont="1" applyFill="1" applyBorder="1" applyAlignment="1">
      <alignment horizontal="right" vertical="center"/>
    </xf>
    <xf numFmtId="192" fontId="37" fillId="0" borderId="11" xfId="67" applyNumberFormat="1" applyFont="1" applyFill="1" applyBorder="1" applyAlignment="1" applyProtection="1">
      <alignment horizontal="right" vertical="center"/>
      <protection/>
    </xf>
    <xf numFmtId="3" fontId="37" fillId="0" borderId="11" xfId="68" applyNumberFormat="1" applyFont="1" applyFill="1" applyBorder="1" applyAlignment="1" applyProtection="1">
      <alignment horizontal="right" vertical="center"/>
      <protection/>
    </xf>
    <xf numFmtId="0" fontId="37" fillId="0" borderId="11" xfId="0" applyFont="1" applyFill="1" applyBorder="1" applyAlignment="1" applyProtection="1">
      <alignment horizontal="left" vertical="center"/>
      <protection locked="0"/>
    </xf>
    <xf numFmtId="0" fontId="37" fillId="0" borderId="11" xfId="0" applyFont="1" applyFill="1" applyBorder="1" applyAlignment="1" applyProtection="1">
      <alignment horizontal="right" vertical="center"/>
      <protection locked="0"/>
    </xf>
    <xf numFmtId="4" fontId="37" fillId="0" borderId="11" xfId="40" applyNumberFormat="1" applyFont="1" applyFill="1" applyBorder="1" applyAlignment="1" applyProtection="1">
      <alignment horizontal="right" vertical="center"/>
      <protection locked="0"/>
    </xf>
    <xf numFmtId="4" fontId="38" fillId="0" borderId="11" xfId="40" applyNumberFormat="1" applyFont="1" applyFill="1" applyBorder="1" applyAlignment="1" applyProtection="1">
      <alignment horizontal="right" vertical="center"/>
      <protection/>
    </xf>
    <xf numFmtId="3" fontId="37" fillId="0" borderId="11" xfId="67" applyNumberFormat="1" applyFont="1" applyFill="1" applyBorder="1" applyAlignment="1" applyProtection="1">
      <alignment horizontal="right" vertical="center"/>
      <protection/>
    </xf>
    <xf numFmtId="2" fontId="37" fillId="0" borderId="11" xfId="68" applyNumberFormat="1" applyFont="1" applyFill="1" applyBorder="1" applyAlignment="1" applyProtection="1">
      <alignment horizontal="right" vertical="center"/>
      <protection/>
    </xf>
    <xf numFmtId="4" fontId="37" fillId="0" borderId="11" xfId="40" applyNumberFormat="1" applyFont="1" applyFill="1" applyBorder="1" applyAlignment="1" applyProtection="1">
      <alignment horizontal="right" vertical="center"/>
      <protection/>
    </xf>
    <xf numFmtId="4" fontId="37" fillId="0" borderId="11" xfId="43" applyNumberFormat="1" applyFont="1" applyFill="1" applyBorder="1" applyAlignment="1">
      <alignment horizontal="right" vertical="center"/>
    </xf>
    <xf numFmtId="4" fontId="38" fillId="0" borderId="11" xfId="43" applyNumberFormat="1" applyFont="1" applyFill="1" applyBorder="1" applyAlignment="1" applyProtection="1">
      <alignment horizontal="right" vertical="center"/>
      <protection/>
    </xf>
    <xf numFmtId="4" fontId="37" fillId="0" borderId="11" xfId="43" applyNumberFormat="1" applyFont="1" applyFill="1" applyBorder="1" applyAlignment="1" applyProtection="1">
      <alignment horizontal="right" vertical="center"/>
      <protection/>
    </xf>
    <xf numFmtId="4" fontId="37" fillId="0" borderId="11" xfId="0" applyNumberFormat="1" applyFont="1" applyFill="1" applyBorder="1" applyAlignment="1">
      <alignment horizontal="right" vertical="center"/>
    </xf>
    <xf numFmtId="49" fontId="37" fillId="0" borderId="11" xfId="0" applyNumberFormat="1" applyFont="1" applyFill="1" applyBorder="1" applyAlignment="1" applyProtection="1">
      <alignment horizontal="left" vertical="center"/>
      <protection locked="0"/>
    </xf>
    <xf numFmtId="0" fontId="37" fillId="0" borderId="11" xfId="0" applyNumberFormat="1" applyFont="1" applyFill="1" applyBorder="1" applyAlignment="1" applyProtection="1">
      <alignment horizontal="right" vertical="center"/>
      <protection locked="0"/>
    </xf>
    <xf numFmtId="4" fontId="37" fillId="0" borderId="11" xfId="52" applyNumberFormat="1" applyFont="1" applyFill="1" applyBorder="1" applyAlignment="1" applyProtection="1">
      <alignment horizontal="right" vertical="center"/>
      <protection/>
    </xf>
    <xf numFmtId="4" fontId="38" fillId="0" borderId="11" xfId="52" applyNumberFormat="1" applyFont="1" applyFill="1" applyBorder="1" applyAlignment="1" applyProtection="1">
      <alignment horizontal="right" vertical="center"/>
      <protection/>
    </xf>
    <xf numFmtId="3" fontId="37" fillId="0" borderId="11" xfId="0" applyNumberFormat="1" applyFont="1" applyFill="1" applyBorder="1" applyAlignment="1" applyProtection="1">
      <alignment horizontal="right" vertical="center"/>
      <protection/>
    </xf>
    <xf numFmtId="2" fontId="37" fillId="0" borderId="11" xfId="0" applyNumberFormat="1" applyFont="1" applyFill="1" applyBorder="1" applyAlignment="1" applyProtection="1">
      <alignment horizontal="right" vertical="center"/>
      <protection/>
    </xf>
    <xf numFmtId="4" fontId="37" fillId="0" borderId="11" xfId="52" applyNumberFormat="1" applyFont="1" applyFill="1" applyBorder="1" applyAlignment="1" applyProtection="1">
      <alignment horizontal="right" vertical="center"/>
      <protection locked="0"/>
    </xf>
    <xf numFmtId="4" fontId="37" fillId="0" borderId="11" xfId="42" applyNumberFormat="1" applyFont="1" applyFill="1" applyBorder="1" applyAlignment="1" applyProtection="1">
      <alignment horizontal="right" vertical="center"/>
      <protection locked="0"/>
    </xf>
    <xf numFmtId="4" fontId="38" fillId="0" borderId="11" xfId="42" applyNumberFormat="1" applyFont="1" applyFill="1" applyBorder="1" applyAlignment="1" applyProtection="1">
      <alignment horizontal="right" vertical="center"/>
      <protection/>
    </xf>
    <xf numFmtId="4" fontId="37" fillId="0" borderId="11" xfId="42" applyNumberFormat="1" applyFont="1" applyFill="1" applyBorder="1" applyAlignment="1" applyProtection="1">
      <alignment horizontal="right" vertical="center"/>
      <protection/>
    </xf>
    <xf numFmtId="0" fontId="37" fillId="0" borderId="11" xfId="0" applyFont="1" applyFill="1" applyBorder="1" applyAlignment="1">
      <alignment horizontal="left" vertical="center"/>
    </xf>
    <xf numFmtId="0" fontId="37" fillId="0" borderId="11" xfId="0" applyFont="1" applyFill="1" applyBorder="1" applyAlignment="1">
      <alignment horizontal="right" vertical="center"/>
    </xf>
    <xf numFmtId="4" fontId="37" fillId="0" borderId="11" xfId="0" applyNumberFormat="1" applyFont="1" applyFill="1" applyBorder="1" applyAlignment="1">
      <alignment horizontal="right" vertical="center"/>
    </xf>
    <xf numFmtId="4" fontId="38" fillId="0" borderId="11" xfId="0" applyNumberFormat="1" applyFont="1" applyFill="1" applyBorder="1" applyAlignment="1">
      <alignment horizontal="right" vertical="center"/>
    </xf>
    <xf numFmtId="2" fontId="37" fillId="0" borderId="11" xfId="0" applyNumberFormat="1" applyFont="1" applyFill="1" applyBorder="1" applyAlignment="1">
      <alignment horizontal="right" vertical="center"/>
    </xf>
    <xf numFmtId="192" fontId="37" fillId="0" borderId="26" xfId="67" applyNumberFormat="1" applyFont="1" applyFill="1" applyBorder="1" applyAlignment="1" applyProtection="1">
      <alignment horizontal="right" vertical="center"/>
      <protection/>
    </xf>
    <xf numFmtId="2" fontId="37" fillId="0" borderId="25" xfId="40" applyNumberFormat="1" applyFont="1" applyFill="1" applyBorder="1" applyAlignment="1">
      <alignment horizontal="right" vertical="center"/>
    </xf>
    <xf numFmtId="2" fontId="37" fillId="0" borderId="25" xfId="0" applyNumberFormat="1" applyFont="1" applyFill="1" applyBorder="1" applyAlignment="1">
      <alignment horizontal="right" vertical="center"/>
    </xf>
    <xf numFmtId="2" fontId="37" fillId="0" borderId="25" xfId="67" applyNumberFormat="1" applyFont="1" applyFill="1" applyBorder="1" applyAlignment="1" applyProtection="1">
      <alignment horizontal="right" vertical="center"/>
      <protection/>
    </xf>
    <xf numFmtId="2" fontId="37" fillId="0" borderId="25" xfId="52" applyNumberFormat="1" applyFont="1" applyFill="1" applyBorder="1" applyAlignment="1" applyProtection="1">
      <alignment horizontal="right" vertical="center"/>
      <protection/>
    </xf>
    <xf numFmtId="2" fontId="37" fillId="0" borderId="25" xfId="68" applyNumberFormat="1" applyFont="1" applyFill="1" applyBorder="1" applyAlignment="1" applyProtection="1">
      <alignment horizontal="right" vertical="center"/>
      <protection/>
    </xf>
    <xf numFmtId="2" fontId="37" fillId="0" borderId="25" xfId="0" applyNumberFormat="1" applyFont="1" applyFill="1" applyBorder="1" applyAlignment="1">
      <alignment horizontal="right" vertical="center"/>
    </xf>
    <xf numFmtId="192" fontId="37" fillId="0" borderId="14" xfId="67" applyNumberFormat="1" applyFont="1" applyFill="1" applyBorder="1" applyAlignment="1" applyProtection="1">
      <alignment horizontal="right" vertical="center"/>
      <protection/>
    </xf>
    <xf numFmtId="0" fontId="26" fillId="0" borderId="27" xfId="0" applyFont="1" applyFill="1" applyBorder="1" applyAlignment="1" applyProtection="1">
      <alignment horizontal="right" vertical="center"/>
      <protection/>
    </xf>
    <xf numFmtId="4" fontId="24" fillId="0" borderId="14" xfId="0" applyNumberFormat="1" applyFont="1" applyFill="1" applyBorder="1" applyAlignment="1" applyProtection="1">
      <alignment horizontal="center" wrapText="1"/>
      <protection/>
    </xf>
    <xf numFmtId="3" fontId="24" fillId="0" borderId="14" xfId="0" applyNumberFormat="1" applyFont="1" applyFill="1" applyBorder="1" applyAlignment="1" applyProtection="1">
      <alignment horizontal="center" wrapText="1"/>
      <protection/>
    </xf>
    <xf numFmtId="2" fontId="24" fillId="0" borderId="14" xfId="0" applyNumberFormat="1" applyFont="1" applyFill="1" applyBorder="1" applyAlignment="1" applyProtection="1">
      <alignment horizontal="center" wrapText="1"/>
      <protection/>
    </xf>
    <xf numFmtId="2" fontId="24" fillId="0" borderId="22" xfId="0" applyNumberFormat="1" applyFont="1" applyFill="1" applyBorder="1" applyAlignment="1" applyProtection="1">
      <alignment horizontal="center" wrapText="1"/>
      <protection/>
    </xf>
    <xf numFmtId="0" fontId="37" fillId="0" borderId="28" xfId="0" applyFont="1" applyFill="1" applyBorder="1" applyAlignment="1" applyProtection="1">
      <alignment horizontal="left" vertical="center"/>
      <protection locked="0"/>
    </xf>
    <xf numFmtId="190" fontId="37" fillId="0" borderId="26" xfId="0" applyNumberFormat="1" applyFont="1" applyFill="1" applyBorder="1" applyAlignment="1" applyProtection="1">
      <alignment horizontal="center" vertical="center"/>
      <protection locked="0"/>
    </xf>
    <xf numFmtId="0" fontId="37" fillId="0" borderId="26" xfId="0" applyFont="1" applyFill="1" applyBorder="1" applyAlignment="1" applyProtection="1">
      <alignment horizontal="left" vertical="center"/>
      <protection locked="0"/>
    </xf>
    <xf numFmtId="0" fontId="37" fillId="0" borderId="26" xfId="0" applyFont="1" applyFill="1" applyBorder="1" applyAlignment="1" applyProtection="1">
      <alignment horizontal="right" vertical="center"/>
      <protection locked="0"/>
    </xf>
    <xf numFmtId="4" fontId="37" fillId="0" borderId="26" xfId="40" applyNumberFormat="1" applyFont="1" applyFill="1" applyBorder="1" applyAlignment="1" applyProtection="1">
      <alignment horizontal="right" vertical="center"/>
      <protection locked="0"/>
    </xf>
    <xf numFmtId="3" fontId="37" fillId="0" borderId="26" xfId="40" applyNumberFormat="1" applyFont="1" applyFill="1" applyBorder="1" applyAlignment="1" applyProtection="1">
      <alignment horizontal="right" vertical="center"/>
      <protection locked="0"/>
    </xf>
    <xf numFmtId="4" fontId="38" fillId="0" borderId="26" xfId="40" applyNumberFormat="1" applyFont="1" applyFill="1" applyBorder="1" applyAlignment="1" applyProtection="1">
      <alignment horizontal="right" vertical="center"/>
      <protection/>
    </xf>
    <xf numFmtId="3" fontId="38" fillId="0" borderId="26" xfId="40" applyNumberFormat="1" applyFont="1" applyFill="1" applyBorder="1" applyAlignment="1" applyProtection="1">
      <alignment horizontal="right" vertical="center"/>
      <protection/>
    </xf>
    <xf numFmtId="3" fontId="37" fillId="0" borderId="26" xfId="67" applyNumberFormat="1" applyFont="1" applyFill="1" applyBorder="1" applyAlignment="1" applyProtection="1">
      <alignment horizontal="right" vertical="center"/>
      <protection/>
    </xf>
    <xf numFmtId="2" fontId="37" fillId="0" borderId="26" xfId="67" applyNumberFormat="1" applyFont="1" applyFill="1" applyBorder="1" applyAlignment="1" applyProtection="1">
      <alignment horizontal="right" vertical="center"/>
      <protection/>
    </xf>
    <xf numFmtId="2" fontId="37" fillId="0" borderId="29" xfId="40" applyNumberFormat="1" applyFont="1" applyFill="1" applyBorder="1" applyAlignment="1" applyProtection="1">
      <alignment horizontal="right" vertical="center"/>
      <protection locked="0"/>
    </xf>
    <xf numFmtId="0" fontId="37" fillId="0" borderId="30" xfId="54" applyFont="1" applyFill="1" applyBorder="1" applyAlignment="1">
      <alignment horizontal="left" vertical="center"/>
      <protection/>
    </xf>
    <xf numFmtId="204" fontId="37" fillId="0" borderId="30" xfId="0" applyNumberFormat="1" applyFont="1" applyFill="1" applyBorder="1" applyAlignment="1">
      <alignment horizontal="left" vertical="center"/>
    </xf>
    <xf numFmtId="0" fontId="37" fillId="0" borderId="30" xfId="0" applyFont="1" applyFill="1" applyBorder="1" applyAlignment="1">
      <alignment horizontal="left" vertical="center"/>
    </xf>
    <xf numFmtId="0" fontId="37" fillId="0" borderId="30" xfId="0" applyFont="1" applyFill="1" applyBorder="1" applyAlignment="1" applyProtection="1">
      <alignment horizontal="left" vertical="center"/>
      <protection locked="0"/>
    </xf>
    <xf numFmtId="0" fontId="37" fillId="0" borderId="30" xfId="0" applyNumberFormat="1" applyFont="1" applyFill="1" applyBorder="1" applyAlignment="1" applyProtection="1">
      <alignment horizontal="left" vertical="center"/>
      <protection locked="0"/>
    </xf>
    <xf numFmtId="3" fontId="37" fillId="0" borderId="14" xfId="40" applyNumberFormat="1" applyFont="1" applyFill="1" applyBorder="1" applyAlignment="1">
      <alignment horizontal="right" vertical="center"/>
    </xf>
    <xf numFmtId="2" fontId="39" fillId="0" borderId="11" xfId="67" applyNumberFormat="1" applyFont="1" applyFill="1" applyBorder="1" applyAlignment="1" applyProtection="1">
      <alignment horizontal="right" vertical="center"/>
      <protection/>
    </xf>
    <xf numFmtId="192" fontId="39" fillId="0" borderId="11" xfId="67" applyNumberFormat="1" applyFont="1" applyFill="1" applyBorder="1" applyAlignment="1" applyProtection="1">
      <alignment horizontal="right" vertical="center"/>
      <protection/>
    </xf>
    <xf numFmtId="190" fontId="39" fillId="0" borderId="11" xfId="0" applyNumberFormat="1" applyFont="1" applyFill="1" applyBorder="1" applyAlignment="1">
      <alignment horizontal="center" vertical="center"/>
    </xf>
    <xf numFmtId="0" fontId="39" fillId="0" borderId="11" xfId="0" applyFont="1" applyFill="1" applyBorder="1" applyAlignment="1">
      <alignment horizontal="left" vertical="center"/>
    </xf>
    <xf numFmtId="0" fontId="39" fillId="0" borderId="11" xfId="0" applyFont="1" applyFill="1" applyBorder="1" applyAlignment="1">
      <alignment horizontal="right" vertical="center"/>
    </xf>
    <xf numFmtId="4" fontId="39" fillId="0" borderId="11" xfId="40" applyNumberFormat="1" applyFont="1" applyFill="1" applyBorder="1" applyAlignment="1">
      <alignment horizontal="right" vertical="center"/>
    </xf>
    <xf numFmtId="3" fontId="39" fillId="0" borderId="11" xfId="40" applyNumberFormat="1" applyFont="1" applyFill="1" applyBorder="1" applyAlignment="1">
      <alignment horizontal="right" vertical="center"/>
    </xf>
    <xf numFmtId="4" fontId="40" fillId="0" borderId="11" xfId="40" applyNumberFormat="1" applyFont="1" applyFill="1" applyBorder="1" applyAlignment="1">
      <alignment horizontal="right" vertical="center"/>
    </xf>
    <xf numFmtId="3" fontId="40" fillId="0" borderId="11" xfId="40" applyNumberFormat="1" applyFont="1" applyFill="1" applyBorder="1" applyAlignment="1">
      <alignment horizontal="right" vertical="center"/>
    </xf>
    <xf numFmtId="2" fontId="39" fillId="0" borderId="11" xfId="40" applyNumberFormat="1" applyFont="1" applyFill="1" applyBorder="1" applyAlignment="1">
      <alignment horizontal="right" vertical="center"/>
    </xf>
    <xf numFmtId="4" fontId="39" fillId="0" borderId="11" xfId="43" applyNumberFormat="1" applyFont="1" applyFill="1" applyBorder="1" applyAlignment="1">
      <alignment horizontal="right" vertical="center"/>
    </xf>
    <xf numFmtId="3" fontId="39" fillId="0" borderId="11" xfId="43" applyNumberFormat="1" applyFont="1" applyFill="1" applyBorder="1" applyAlignment="1">
      <alignment horizontal="right" vertical="center"/>
    </xf>
    <xf numFmtId="4" fontId="40" fillId="0" borderId="11" xfId="43" applyNumberFormat="1" applyFont="1" applyFill="1" applyBorder="1" applyAlignment="1" applyProtection="1">
      <alignment horizontal="right" vertical="center"/>
      <protection/>
    </xf>
    <xf numFmtId="3" fontId="40" fillId="0" borderId="11" xfId="43" applyNumberFormat="1" applyFont="1" applyFill="1" applyBorder="1" applyAlignment="1" applyProtection="1">
      <alignment horizontal="right" vertical="center"/>
      <protection/>
    </xf>
    <xf numFmtId="2" fontId="39" fillId="0" borderId="11" xfId="43" applyNumberFormat="1" applyFont="1" applyFill="1" applyBorder="1" applyAlignment="1">
      <alignment horizontal="right" vertical="center"/>
    </xf>
    <xf numFmtId="4" fontId="39" fillId="0" borderId="11" xfId="43" applyNumberFormat="1" applyFont="1" applyFill="1" applyBorder="1" applyAlignment="1" applyProtection="1">
      <alignment horizontal="right" vertical="center"/>
      <protection/>
    </xf>
    <xf numFmtId="4" fontId="39" fillId="0" borderId="11" xfId="0" applyNumberFormat="1" applyFont="1" applyFill="1" applyBorder="1" applyAlignment="1">
      <alignment horizontal="right" vertical="center"/>
    </xf>
    <xf numFmtId="3" fontId="39" fillId="0" borderId="11" xfId="43" applyNumberFormat="1" applyFont="1" applyFill="1" applyBorder="1" applyAlignment="1" applyProtection="1">
      <alignment horizontal="right" vertical="center"/>
      <protection locked="0"/>
    </xf>
    <xf numFmtId="3" fontId="39" fillId="0" borderId="11" xfId="67" applyNumberFormat="1" applyFont="1" applyFill="1" applyBorder="1" applyAlignment="1" applyProtection="1">
      <alignment horizontal="right" vertical="center"/>
      <protection/>
    </xf>
    <xf numFmtId="190" fontId="37" fillId="0" borderId="11" xfId="0" applyNumberFormat="1" applyFont="1" applyFill="1" applyBorder="1" applyAlignment="1" applyProtection="1">
      <alignment horizontal="left" vertical="center"/>
      <protection locked="0"/>
    </xf>
    <xf numFmtId="0" fontId="39" fillId="0" borderId="30" xfId="54" applyFont="1" applyFill="1" applyBorder="1" applyAlignment="1">
      <alignment horizontal="left" vertical="center"/>
      <protection/>
    </xf>
    <xf numFmtId="2" fontId="39" fillId="0" borderId="25" xfId="40" applyNumberFormat="1" applyFont="1" applyFill="1" applyBorder="1" applyAlignment="1">
      <alignment horizontal="right" vertical="center"/>
    </xf>
    <xf numFmtId="0" fontId="37" fillId="0" borderId="30" xfId="0" applyFont="1" applyFill="1" applyBorder="1" applyAlignment="1">
      <alignment horizontal="left" vertical="center"/>
    </xf>
    <xf numFmtId="0" fontId="39" fillId="0" borderId="30" xfId="0" applyFont="1" applyFill="1" applyBorder="1" applyAlignment="1">
      <alignment horizontal="left" vertical="center"/>
    </xf>
    <xf numFmtId="2" fontId="39" fillId="0" borderId="25" xfId="0" applyNumberFormat="1" applyFont="1" applyFill="1" applyBorder="1" applyAlignment="1">
      <alignment horizontal="right" vertical="center"/>
    </xf>
    <xf numFmtId="0" fontId="37" fillId="0" borderId="31" xfId="0" applyFont="1" applyFill="1" applyBorder="1" applyAlignment="1">
      <alignment horizontal="left" vertical="center"/>
    </xf>
    <xf numFmtId="190" fontId="37" fillId="0" borderId="14" xfId="0" applyNumberFormat="1" applyFont="1" applyFill="1" applyBorder="1" applyAlignment="1">
      <alignment horizontal="center" vertical="center"/>
    </xf>
    <xf numFmtId="0" fontId="37" fillId="0" borderId="14" xfId="0" applyFont="1" applyFill="1" applyBorder="1" applyAlignment="1">
      <alignment horizontal="left" vertical="center"/>
    </xf>
    <xf numFmtId="0" fontId="37" fillId="0" borderId="14" xfId="0" applyFont="1" applyFill="1" applyBorder="1" applyAlignment="1">
      <alignment horizontal="right" vertical="center"/>
    </xf>
    <xf numFmtId="4" fontId="37" fillId="0" borderId="14" xfId="40" applyNumberFormat="1" applyFont="1" applyFill="1" applyBorder="1" applyAlignment="1">
      <alignment horizontal="right" vertical="center"/>
    </xf>
    <xf numFmtId="4" fontId="38" fillId="0" borderId="14" xfId="40" applyNumberFormat="1" applyFont="1" applyFill="1" applyBorder="1" applyAlignment="1">
      <alignment horizontal="right" vertical="center"/>
    </xf>
    <xf numFmtId="3" fontId="38" fillId="0" borderId="14" xfId="40" applyNumberFormat="1" applyFont="1" applyFill="1" applyBorder="1" applyAlignment="1">
      <alignment horizontal="right" vertical="center"/>
    </xf>
    <xf numFmtId="3" fontId="37" fillId="0" borderId="14" xfId="67" applyNumberFormat="1" applyFont="1" applyFill="1" applyBorder="1" applyAlignment="1" applyProtection="1">
      <alignment horizontal="right" vertical="center"/>
      <protection/>
    </xf>
    <xf numFmtId="2" fontId="37" fillId="0" borderId="14" xfId="67" applyNumberFormat="1" applyFont="1" applyFill="1" applyBorder="1" applyAlignment="1" applyProtection="1">
      <alignment horizontal="right" vertical="center"/>
      <protection/>
    </xf>
    <xf numFmtId="2" fontId="37" fillId="0" borderId="22" xfId="0" applyNumberFormat="1" applyFont="1" applyFill="1" applyBorder="1" applyAlignment="1">
      <alignment horizontal="right" vertical="center"/>
    </xf>
    <xf numFmtId="0" fontId="39" fillId="0" borderId="32" xfId="54" applyFont="1" applyFill="1" applyBorder="1" applyAlignment="1">
      <alignment horizontal="left" vertical="center"/>
      <protection/>
    </xf>
    <xf numFmtId="190" fontId="39" fillId="0" borderId="10" xfId="0" applyNumberFormat="1" applyFont="1" applyFill="1" applyBorder="1" applyAlignment="1">
      <alignment horizontal="center" vertical="center"/>
    </xf>
    <xf numFmtId="0" fontId="39" fillId="0" borderId="10" xfId="0" applyFont="1" applyFill="1" applyBorder="1" applyAlignment="1">
      <alignment horizontal="left" vertical="center"/>
    </xf>
    <xf numFmtId="0" fontId="39" fillId="0" borderId="10" xfId="0" applyFont="1" applyFill="1" applyBorder="1" applyAlignment="1">
      <alignment horizontal="right" vertical="center"/>
    </xf>
    <xf numFmtId="4" fontId="39" fillId="0" borderId="10" xfId="40" applyNumberFormat="1" applyFont="1" applyFill="1" applyBorder="1" applyAlignment="1">
      <alignment horizontal="right" vertical="center"/>
    </xf>
    <xf numFmtId="3" fontId="39" fillId="0" borderId="10" xfId="40" applyNumberFormat="1" applyFont="1" applyFill="1" applyBorder="1" applyAlignment="1">
      <alignment horizontal="right" vertical="center"/>
    </xf>
    <xf numFmtId="4" fontId="40" fillId="0" borderId="10" xfId="40" applyNumberFormat="1" applyFont="1" applyFill="1" applyBorder="1" applyAlignment="1">
      <alignment horizontal="right" vertical="center"/>
    </xf>
    <xf numFmtId="3" fontId="40" fillId="0" borderId="10" xfId="40" applyNumberFormat="1" applyFont="1" applyFill="1" applyBorder="1" applyAlignment="1">
      <alignment horizontal="right" vertical="center"/>
    </xf>
    <xf numFmtId="2" fontId="39" fillId="0" borderId="10" xfId="40" applyNumberFormat="1" applyFont="1" applyFill="1" applyBorder="1" applyAlignment="1">
      <alignment horizontal="right" vertical="center"/>
    </xf>
    <xf numFmtId="192" fontId="39" fillId="0" borderId="10" xfId="67" applyNumberFormat="1" applyFont="1" applyFill="1" applyBorder="1" applyAlignment="1" applyProtection="1">
      <alignment horizontal="right" vertical="center"/>
      <protection/>
    </xf>
    <xf numFmtId="2" fontId="39" fillId="0" borderId="33" xfId="40" applyNumberFormat="1" applyFont="1" applyFill="1" applyBorder="1" applyAlignment="1">
      <alignment horizontal="right" vertical="center"/>
    </xf>
    <xf numFmtId="0" fontId="39" fillId="0" borderId="34" xfId="0" applyFont="1" applyFill="1" applyBorder="1" applyAlignment="1" applyProtection="1">
      <alignment horizontal="left" vertical="center"/>
      <protection locked="0"/>
    </xf>
    <xf numFmtId="190" fontId="39" fillId="0" borderId="35" xfId="0" applyNumberFormat="1" applyFont="1" applyFill="1" applyBorder="1" applyAlignment="1" applyProtection="1">
      <alignment horizontal="center" vertical="center"/>
      <protection locked="0"/>
    </xf>
    <xf numFmtId="0" fontId="39" fillId="0" borderId="35" xfId="0" applyFont="1" applyFill="1" applyBorder="1" applyAlignment="1" applyProtection="1">
      <alignment horizontal="left" vertical="center"/>
      <protection locked="0"/>
    </xf>
    <xf numFmtId="0" fontId="39" fillId="0" borderId="35" xfId="0" applyFont="1" applyFill="1" applyBorder="1" applyAlignment="1" applyProtection="1">
      <alignment horizontal="right" vertical="center"/>
      <protection locked="0"/>
    </xf>
    <xf numFmtId="4" fontId="39" fillId="0" borderId="35" xfId="40" applyNumberFormat="1" applyFont="1" applyFill="1" applyBorder="1" applyAlignment="1" applyProtection="1">
      <alignment horizontal="right" vertical="center"/>
      <protection locked="0"/>
    </xf>
    <xf numFmtId="3" fontId="39" fillId="0" borderId="35" xfId="40" applyNumberFormat="1" applyFont="1" applyFill="1" applyBorder="1" applyAlignment="1" applyProtection="1">
      <alignment horizontal="right" vertical="center"/>
      <protection locked="0"/>
    </xf>
    <xf numFmtId="4" fontId="40" fillId="0" borderId="35" xfId="40" applyNumberFormat="1" applyFont="1" applyFill="1" applyBorder="1" applyAlignment="1" applyProtection="1">
      <alignment horizontal="right" vertical="center"/>
      <protection/>
    </xf>
    <xf numFmtId="3" fontId="40" fillId="0" borderId="35" xfId="40" applyNumberFormat="1" applyFont="1" applyFill="1" applyBorder="1" applyAlignment="1" applyProtection="1">
      <alignment horizontal="right" vertical="center"/>
      <protection/>
    </xf>
    <xf numFmtId="3" fontId="39" fillId="0" borderId="35" xfId="68" applyNumberFormat="1" applyFont="1" applyFill="1" applyBorder="1" applyAlignment="1" applyProtection="1">
      <alignment horizontal="right" vertical="center"/>
      <protection/>
    </xf>
    <xf numFmtId="2" fontId="39" fillId="0" borderId="35" xfId="67" applyNumberFormat="1" applyFont="1" applyFill="1" applyBorder="1" applyAlignment="1" applyProtection="1">
      <alignment horizontal="right" vertical="center"/>
      <protection/>
    </xf>
    <xf numFmtId="192" fontId="39" fillId="0" borderId="35" xfId="67" applyNumberFormat="1" applyFont="1" applyFill="1" applyBorder="1" applyAlignment="1" applyProtection="1">
      <alignment horizontal="right" vertical="center"/>
      <protection/>
    </xf>
    <xf numFmtId="4" fontId="39" fillId="0" borderId="35" xfId="40" applyNumberFormat="1" applyFont="1" applyFill="1" applyBorder="1" applyAlignment="1" applyProtection="1">
      <alignment horizontal="right" vertical="center"/>
      <protection/>
    </xf>
    <xf numFmtId="3" fontId="39" fillId="0" borderId="35" xfId="0" applyNumberFormat="1" applyFont="1" applyFill="1" applyBorder="1" applyAlignment="1">
      <alignment horizontal="right" vertical="center"/>
    </xf>
    <xf numFmtId="2" fontId="39" fillId="0" borderId="36" xfId="68" applyNumberFormat="1" applyFont="1" applyFill="1" applyBorder="1" applyAlignment="1" applyProtection="1">
      <alignment horizontal="right" vertical="center"/>
      <protection/>
    </xf>
    <xf numFmtId="0" fontId="39" fillId="0" borderId="31" xfId="0" applyFont="1" applyFill="1" applyBorder="1" applyAlignment="1">
      <alignment horizontal="left" vertical="center"/>
    </xf>
    <xf numFmtId="190" fontId="39" fillId="0" borderId="14" xfId="0" applyNumberFormat="1" applyFont="1" applyFill="1" applyBorder="1" applyAlignment="1">
      <alignment horizontal="center" vertical="center"/>
    </xf>
    <xf numFmtId="0" fontId="39" fillId="0" borderId="14" xfId="0" applyFont="1" applyFill="1" applyBorder="1" applyAlignment="1">
      <alignment horizontal="left" vertical="center"/>
    </xf>
    <xf numFmtId="0" fontId="39" fillId="0" borderId="14" xfId="0" applyFont="1" applyFill="1" applyBorder="1" applyAlignment="1">
      <alignment horizontal="right" vertical="center"/>
    </xf>
    <xf numFmtId="4" fontId="39" fillId="0" borderId="14" xfId="40" applyNumberFormat="1" applyFont="1" applyFill="1" applyBorder="1" applyAlignment="1">
      <alignment horizontal="right" vertical="center"/>
    </xf>
    <xf numFmtId="3" fontId="39" fillId="0" borderId="14" xfId="40" applyNumberFormat="1" applyFont="1" applyFill="1" applyBorder="1" applyAlignment="1">
      <alignment horizontal="right" vertical="center"/>
    </xf>
    <xf numFmtId="4" fontId="40" fillId="0" borderId="14" xfId="40" applyNumberFormat="1" applyFont="1" applyFill="1" applyBorder="1" applyAlignment="1">
      <alignment horizontal="right" vertical="center"/>
    </xf>
    <xf numFmtId="3" fontId="40" fillId="0" borderId="14" xfId="40" applyNumberFormat="1" applyFont="1" applyFill="1" applyBorder="1" applyAlignment="1">
      <alignment horizontal="right" vertical="center"/>
    </xf>
    <xf numFmtId="3" fontId="39" fillId="0" borderId="14" xfId="67" applyNumberFormat="1" applyFont="1" applyFill="1" applyBorder="1" applyAlignment="1" applyProtection="1">
      <alignment horizontal="right" vertical="center"/>
      <protection/>
    </xf>
    <xf numFmtId="2" fontId="39" fillId="0" borderId="14" xfId="67" applyNumberFormat="1" applyFont="1" applyFill="1" applyBorder="1" applyAlignment="1" applyProtection="1">
      <alignment horizontal="right" vertical="center"/>
      <protection/>
    </xf>
    <xf numFmtId="192" fontId="39" fillId="0" borderId="14" xfId="67" applyNumberFormat="1" applyFont="1" applyFill="1" applyBorder="1" applyAlignment="1" applyProtection="1">
      <alignment horizontal="right" vertical="center"/>
      <protection/>
    </xf>
    <xf numFmtId="2" fontId="39" fillId="0" borderId="22" xfId="0" applyNumberFormat="1" applyFont="1" applyFill="1" applyBorder="1" applyAlignment="1">
      <alignment horizontal="right" vertical="center"/>
    </xf>
    <xf numFmtId="0" fontId="0" fillId="0" borderId="11" xfId="0" applyFont="1" applyFill="1" applyBorder="1" applyAlignment="1" applyProtection="1">
      <alignment vertical="center"/>
      <protection locked="0"/>
    </xf>
    <xf numFmtId="0" fontId="24" fillId="0" borderId="21" xfId="0" applyFont="1" applyFill="1" applyBorder="1" applyAlignment="1" applyProtection="1">
      <alignment horizontal="center"/>
      <protection/>
    </xf>
    <xf numFmtId="0" fontId="37" fillId="0" borderId="21" xfId="0" applyFont="1" applyFill="1" applyBorder="1" applyAlignment="1" applyProtection="1">
      <alignment horizontal="right" vertical="center"/>
      <protection locked="0"/>
    </xf>
    <xf numFmtId="0" fontId="37" fillId="0" borderId="21" xfId="0" applyFont="1" applyFill="1" applyBorder="1" applyAlignment="1" applyProtection="1">
      <alignment horizontal="right" vertical="center"/>
      <protection/>
    </xf>
    <xf numFmtId="0" fontId="41" fillId="0" borderId="11" xfId="0" applyFont="1" applyFill="1" applyBorder="1" applyAlignment="1" applyProtection="1">
      <alignment horizontal="center" vertical="center"/>
      <protection/>
    </xf>
    <xf numFmtId="0" fontId="26" fillId="0" borderId="11"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1" xfId="0" applyFont="1" applyFill="1" applyBorder="1" applyAlignment="1" applyProtection="1">
      <alignment vertical="center"/>
      <protection locked="0"/>
    </xf>
    <xf numFmtId="190" fontId="31" fillId="0" borderId="20" xfId="0" applyNumberFormat="1" applyFont="1" applyFill="1" applyBorder="1" applyAlignment="1" applyProtection="1">
      <alignment horizontal="center" vertical="center" wrapText="1"/>
      <protection/>
    </xf>
    <xf numFmtId="190" fontId="32" fillId="0" borderId="37" xfId="0" applyNumberFormat="1" applyFont="1" applyBorder="1" applyAlignment="1">
      <alignment horizontal="center" vertical="center" wrapText="1"/>
    </xf>
    <xf numFmtId="190" fontId="32" fillId="0" borderId="38" xfId="0" applyNumberFormat="1" applyFont="1" applyBorder="1" applyAlignment="1">
      <alignment horizontal="center" vertical="center" wrapText="1"/>
    </xf>
    <xf numFmtId="190" fontId="32" fillId="0" borderId="0" xfId="0" applyNumberFormat="1" applyFont="1" applyAlignment="1">
      <alignment horizontal="center" vertical="center" wrapText="1"/>
    </xf>
    <xf numFmtId="190" fontId="32" fillId="0" borderId="0" xfId="0" applyNumberFormat="1" applyFont="1" applyBorder="1" applyAlignment="1">
      <alignment horizontal="center" vertical="center" wrapText="1"/>
    </xf>
    <xf numFmtId="190" fontId="32" fillId="0" borderId="16" xfId="0" applyNumberFormat="1" applyFont="1" applyBorder="1" applyAlignment="1">
      <alignment horizontal="center" vertical="center" wrapText="1"/>
    </xf>
    <xf numFmtId="190" fontId="32" fillId="0" borderId="23" xfId="0" applyNumberFormat="1" applyFont="1" applyBorder="1" applyAlignment="1">
      <alignment horizontal="center" vertical="center" wrapText="1"/>
    </xf>
    <xf numFmtId="190" fontId="31" fillId="0" borderId="18" xfId="0" applyNumberFormat="1" applyFont="1" applyFill="1" applyBorder="1" applyAlignment="1" applyProtection="1">
      <alignment horizontal="center" vertical="center" wrapText="1"/>
      <protection/>
    </xf>
    <xf numFmtId="190" fontId="32" fillId="0" borderId="39" xfId="0" applyNumberFormat="1" applyFont="1" applyBorder="1" applyAlignment="1">
      <alignment horizontal="center" vertical="center" wrapText="1"/>
    </xf>
    <xf numFmtId="190" fontId="24" fillId="0" borderId="26" xfId="0" applyNumberFormat="1" applyFont="1" applyFill="1" applyBorder="1" applyAlignment="1" applyProtection="1">
      <alignment horizontal="center" wrapText="1"/>
      <protection/>
    </xf>
    <xf numFmtId="190" fontId="24" fillId="0" borderId="14" xfId="0" applyNumberFormat="1" applyFont="1" applyFill="1" applyBorder="1" applyAlignment="1" applyProtection="1">
      <alignment horizontal="center" wrapText="1"/>
      <protection/>
    </xf>
    <xf numFmtId="0" fontId="24" fillId="0" borderId="26" xfId="0" applyFont="1" applyFill="1" applyBorder="1" applyAlignment="1" applyProtection="1">
      <alignment horizontal="center" wrapText="1"/>
      <protection/>
    </xf>
    <xf numFmtId="0" fontId="24" fillId="0" borderId="14" xfId="0" applyFont="1" applyFill="1" applyBorder="1" applyAlignment="1" applyProtection="1">
      <alignment horizontal="center" wrapText="1"/>
      <protection/>
    </xf>
    <xf numFmtId="0" fontId="24" fillId="0" borderId="14" xfId="0" applyFont="1" applyFill="1" applyBorder="1" applyAlignment="1" applyProtection="1">
      <alignment horizontal="center"/>
      <protection/>
    </xf>
    <xf numFmtId="190" fontId="12" fillId="33" borderId="16" xfId="0" applyNumberFormat="1" applyFont="1" applyFill="1" applyBorder="1" applyAlignment="1">
      <alignment horizontal="center" vertical="center"/>
    </xf>
    <xf numFmtId="190" fontId="12" fillId="33" borderId="23" xfId="0" applyNumberFormat="1" applyFont="1" applyFill="1" applyBorder="1" applyAlignment="1">
      <alignment horizontal="center" vertical="center"/>
    </xf>
    <xf numFmtId="190" fontId="12" fillId="33" borderId="17" xfId="0" applyNumberFormat="1" applyFont="1" applyFill="1" applyBorder="1" applyAlignment="1">
      <alignment horizontal="center" vertical="center"/>
    </xf>
    <xf numFmtId="3" fontId="24" fillId="0" borderId="26" xfId="0" applyNumberFormat="1" applyFont="1" applyFill="1" applyBorder="1" applyAlignment="1" applyProtection="1">
      <alignment horizontal="center" wrapText="1"/>
      <protection/>
    </xf>
    <xf numFmtId="2" fontId="24" fillId="0" borderId="26" xfId="0" applyNumberFormat="1" applyFont="1" applyFill="1" applyBorder="1" applyAlignment="1" applyProtection="1">
      <alignment horizontal="center" wrapText="1"/>
      <protection/>
    </xf>
    <xf numFmtId="190" fontId="35" fillId="33" borderId="19" xfId="0" applyNumberFormat="1" applyFont="1" applyFill="1" applyBorder="1" applyAlignment="1" applyProtection="1">
      <alignment horizontal="center" vertical="center"/>
      <protection/>
    </xf>
    <xf numFmtId="190" fontId="28" fillId="33" borderId="19" xfId="0" applyNumberFormat="1" applyFont="1" applyFill="1" applyBorder="1" applyAlignment="1">
      <alignment horizontal="center"/>
    </xf>
    <xf numFmtId="190" fontId="28" fillId="33" borderId="20" xfId="0" applyNumberFormat="1" applyFont="1" applyFill="1" applyBorder="1" applyAlignment="1">
      <alignment horizontal="center"/>
    </xf>
    <xf numFmtId="4" fontId="24" fillId="0" borderId="26" xfId="0" applyNumberFormat="1" applyFont="1" applyFill="1" applyBorder="1" applyAlignment="1" applyProtection="1">
      <alignment horizontal="center" wrapText="1"/>
      <protection/>
    </xf>
    <xf numFmtId="2" fontId="24" fillId="0" borderId="29" xfId="0" applyNumberFormat="1" applyFont="1" applyFill="1" applyBorder="1" applyAlignment="1" applyProtection="1">
      <alignment horizontal="center" wrapText="1"/>
      <protection/>
    </xf>
    <xf numFmtId="43" fontId="24" fillId="0" borderId="28" xfId="40" applyFont="1" applyFill="1" applyBorder="1" applyAlignment="1" applyProtection="1">
      <alignment horizontal="center"/>
      <protection/>
    </xf>
    <xf numFmtId="43" fontId="24" fillId="0" borderId="31" xfId="40" applyFont="1" applyFill="1" applyBorder="1" applyAlignment="1" applyProtection="1">
      <alignment horizontal="center"/>
      <protection/>
    </xf>
    <xf numFmtId="185" fontId="24" fillId="0" borderId="26" xfId="0" applyNumberFormat="1" applyFont="1" applyFill="1" applyBorder="1" applyAlignment="1" applyProtection="1">
      <alignment horizontal="center" wrapText="1"/>
      <protection/>
    </xf>
    <xf numFmtId="0" fontId="31" fillId="0" borderId="20" xfId="0" applyFont="1" applyFill="1" applyBorder="1" applyAlignment="1" applyProtection="1">
      <alignment horizontal="left" vertical="center" wrapText="1"/>
      <protection/>
    </xf>
    <xf numFmtId="0" fontId="32" fillId="0" borderId="37" xfId="0" applyFont="1" applyBorder="1" applyAlignment="1">
      <alignment horizontal="left" vertical="center" wrapText="1"/>
    </xf>
    <xf numFmtId="0" fontId="32" fillId="0" borderId="38" xfId="0" applyFont="1" applyBorder="1" applyAlignment="1">
      <alignment horizontal="left" vertical="center" wrapText="1"/>
    </xf>
    <xf numFmtId="0" fontId="32" fillId="0" borderId="0" xfId="0" applyFont="1" applyAlignment="1">
      <alignment horizontal="left" vertical="center" wrapText="1"/>
    </xf>
    <xf numFmtId="0" fontId="32" fillId="0" borderId="0" xfId="0" applyFont="1" applyBorder="1" applyAlignment="1">
      <alignment horizontal="left" vertical="center" wrapText="1"/>
    </xf>
    <xf numFmtId="0" fontId="32" fillId="0" borderId="16" xfId="0" applyFont="1" applyBorder="1" applyAlignment="1">
      <alignment horizontal="left" vertical="center" wrapText="1"/>
    </xf>
    <xf numFmtId="0" fontId="32" fillId="0" borderId="23" xfId="0" applyFont="1" applyBorder="1" applyAlignment="1">
      <alignment horizontal="left" vertical="center" wrapText="1"/>
    </xf>
    <xf numFmtId="0" fontId="32" fillId="0" borderId="37" xfId="0" applyFont="1" applyBorder="1" applyAlignment="1">
      <alignment vertical="center" wrapText="1"/>
    </xf>
    <xf numFmtId="0" fontId="32" fillId="0" borderId="38" xfId="0" applyFont="1" applyBorder="1" applyAlignment="1">
      <alignment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2" fillId="0" borderId="16" xfId="0" applyFont="1" applyBorder="1" applyAlignment="1">
      <alignment vertical="center" wrapText="1"/>
    </xf>
    <xf numFmtId="0" fontId="32" fillId="0" borderId="23" xfId="0" applyFont="1" applyBorder="1" applyAlignment="1">
      <alignment vertical="center" wrapText="1"/>
    </xf>
    <xf numFmtId="0" fontId="12" fillId="33" borderId="16"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17" xfId="0" applyFont="1" applyFill="1" applyBorder="1" applyAlignment="1">
      <alignment horizontal="center" vertical="center"/>
    </xf>
    <xf numFmtId="2" fontId="36" fillId="33" borderId="19" xfId="0" applyNumberFormat="1" applyFont="1" applyFill="1" applyBorder="1" applyAlignment="1" applyProtection="1">
      <alignment horizontal="center" vertical="center"/>
      <protection/>
    </xf>
    <xf numFmtId="2" fontId="28" fillId="33" borderId="19" xfId="0" applyNumberFormat="1" applyFont="1" applyFill="1" applyBorder="1" applyAlignment="1">
      <alignment/>
    </xf>
    <xf numFmtId="2" fontId="28" fillId="33" borderId="20" xfId="0" applyNumberFormat="1" applyFont="1" applyFill="1" applyBorder="1" applyAlignment="1">
      <alignment/>
    </xf>
    <xf numFmtId="193" fontId="24" fillId="0" borderId="26" xfId="0" applyNumberFormat="1" applyFont="1" applyFill="1" applyBorder="1" applyAlignment="1" applyProtection="1">
      <alignment horizontal="center" wrapText="1"/>
      <protection/>
    </xf>
    <xf numFmtId="193" fontId="24" fillId="0" borderId="29" xfId="0" applyNumberFormat="1" applyFont="1" applyFill="1" applyBorder="1" applyAlignment="1" applyProtection="1">
      <alignment horizontal="center" wrapText="1"/>
      <protection/>
    </xf>
    <xf numFmtId="0" fontId="31" fillId="0" borderId="18" xfId="0" applyFont="1" applyFill="1" applyBorder="1" applyAlignment="1" applyProtection="1">
      <alignment horizontal="left" vertical="center" wrapText="1"/>
      <protection/>
    </xf>
    <xf numFmtId="0" fontId="32" fillId="0" borderId="39" xfId="0" applyFont="1" applyBorder="1" applyAlignment="1">
      <alignment horizontal="left" vertical="center" wrapText="1"/>
    </xf>
  </cellXfs>
  <cellStyles count="55">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Binlik Ayracı 2" xfId="42"/>
    <cellStyle name="Binlik Ayracı 2 2" xfId="43"/>
    <cellStyle name="Çıkış" xfId="44"/>
    <cellStyle name="Giriş" xfId="45"/>
    <cellStyle name="Hesaplama" xfId="46"/>
    <cellStyle name="İşaretli Hücre" xfId="47"/>
    <cellStyle name="İyi" xfId="48"/>
    <cellStyle name="Followed Hyperlink" xfId="49"/>
    <cellStyle name="Hyperlink" xfId="50"/>
    <cellStyle name="Kötü" xfId="51"/>
    <cellStyle name="Normal 2" xfId="52"/>
    <cellStyle name="Normal 2 2" xfId="53"/>
    <cellStyle name="Normal_1-7Şubat,2008" xfId="54"/>
    <cellStyle name="Not" xfId="55"/>
    <cellStyle name="Nötr" xfId="56"/>
    <cellStyle name="Currency" xfId="57"/>
    <cellStyle name="Currency [0]" xfId="58"/>
    <cellStyle name="Toplam" xfId="59"/>
    <cellStyle name="Uyarı Metni" xfId="60"/>
    <cellStyle name="Vurgu1" xfId="61"/>
    <cellStyle name="Vurgu2" xfId="62"/>
    <cellStyle name="Vurgu3" xfId="63"/>
    <cellStyle name="Vurgu4" xfId="64"/>
    <cellStyle name="Vurgu5" xfId="65"/>
    <cellStyle name="Vurgu6" xfId="66"/>
    <cellStyle name="Percent" xfId="67"/>
    <cellStyle name="Yüzde 2"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22</xdr:col>
      <xdr:colOff>0</xdr:colOff>
      <xdr:row>0</xdr:row>
      <xdr:rowOff>0</xdr:rowOff>
    </xdr:to>
    <xdr:sp fLocksText="0">
      <xdr:nvSpPr>
        <xdr:cNvPr id="1" name="Text Box 1"/>
        <xdr:cNvSpPr txBox="1">
          <a:spLocks noChangeArrowheads="1"/>
        </xdr:cNvSpPr>
      </xdr:nvSpPr>
      <xdr:spPr>
        <a:xfrm>
          <a:off x="0" y="0"/>
          <a:ext cx="1763077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457200</xdr:colOff>
      <xdr:row>0</xdr:row>
      <xdr:rowOff>0</xdr:rowOff>
    </xdr:to>
    <xdr:sp fLocksText="0">
      <xdr:nvSpPr>
        <xdr:cNvPr id="2" name="Text Box 2"/>
        <xdr:cNvSpPr txBox="1">
          <a:spLocks noChangeArrowheads="1"/>
        </xdr:cNvSpPr>
      </xdr:nvSpPr>
      <xdr:spPr>
        <a:xfrm>
          <a:off x="15135225" y="0"/>
          <a:ext cx="24955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114300</xdr:rowOff>
    </xdr:from>
    <xdr:to>
      <xdr:col>12</xdr:col>
      <xdr:colOff>485775</xdr:colOff>
      <xdr:row>0</xdr:row>
      <xdr:rowOff>533400</xdr:rowOff>
    </xdr:to>
    <xdr:sp>
      <xdr:nvSpPr>
        <xdr:cNvPr id="3" name="Text Box 5"/>
        <xdr:cNvSpPr txBox="1">
          <a:spLocks noChangeArrowheads="1"/>
        </xdr:cNvSpPr>
      </xdr:nvSpPr>
      <xdr:spPr>
        <a:xfrm>
          <a:off x="38100" y="114300"/>
          <a:ext cx="11553825" cy="419100"/>
        </a:xfrm>
        <a:prstGeom prst="rect">
          <a:avLst/>
        </a:prstGeom>
        <a:solidFill>
          <a:srgbClr val="C0C0C0"/>
        </a:solidFill>
        <a:ln w="38100" cmpd="dbl">
          <a:noFill/>
        </a:ln>
      </xdr:spPr>
      <xdr:txBody>
        <a:bodyPr vertOverflow="clip" wrap="square" lIns="54864" tIns="41148" rIns="0" bIns="41148" anchor="ctr"/>
        <a:p>
          <a:pPr algn="l">
            <a:defRPr/>
          </a:pPr>
          <a:r>
            <a:rPr lang="en-US" cap="none" sz="2400" b="1" i="0" u="none" baseline="0">
              <a:solidFill>
                <a:srgbClr val="000000"/>
              </a:solidFill>
              <a:latin typeface="AcidSansRegular"/>
              <a:ea typeface="AcidSansRegular"/>
              <a:cs typeface="AcidSansRegular"/>
            </a:rPr>
            <a:t>TÜRK</a:t>
          </a:r>
          <a:r>
            <a:rPr lang="en-US" cap="none" sz="2400" b="1" i="0" u="none" baseline="0">
              <a:solidFill>
                <a:srgbClr val="000000"/>
              </a:solidFill>
              <a:latin typeface="Arial"/>
              <a:ea typeface="Arial"/>
              <a:cs typeface="Arial"/>
            </a:rPr>
            <a:t>İ</a:t>
          </a:r>
          <a:r>
            <a:rPr lang="en-US" cap="none" sz="2400" b="1" i="0" u="none" baseline="0">
              <a:solidFill>
                <a:srgbClr val="000000"/>
              </a:solidFill>
              <a:latin typeface="AcidSansRegular"/>
              <a:ea typeface="AcidSansRegular"/>
              <a:cs typeface="AcidSansRegular"/>
            </a:rPr>
            <a:t>YE'S WEEKEND MARKET DATA</a:t>
          </a:r>
          <a:r>
            <a:rPr lang="en-US" cap="none" sz="2800" b="1" i="0" u="none" baseline="0">
              <a:solidFill>
                <a:srgbClr val="000000"/>
              </a:solidFill>
              <a:latin typeface="AcidSansRegular"/>
              <a:ea typeface="AcidSansRegular"/>
              <a:cs typeface="AcidSansRegular"/>
            </a:rPr>
            <a:t> </a:t>
          </a:r>
          <a:r>
            <a:rPr lang="en-US" cap="none" sz="1400" b="0" i="0" u="none" baseline="0">
              <a:solidFill>
                <a:srgbClr val="000000"/>
              </a:solidFill>
              <a:latin typeface="AcidSansRegular"/>
              <a:ea typeface="AcidSansRegular"/>
              <a:cs typeface="AcidSansRegular"/>
            </a:rPr>
            <a:t>WEEKEND BOX OFFICE &amp; ADMISSION REPORT</a:t>
          </a:r>
        </a:p>
      </xdr:txBody>
    </xdr:sp>
    <xdr:clientData/>
  </xdr:twoCellAnchor>
  <xdr:twoCellAnchor>
    <xdr:from>
      <xdr:col>13</xdr:col>
      <xdr:colOff>85725</xdr:colOff>
      <xdr:row>0</xdr:row>
      <xdr:rowOff>114300</xdr:rowOff>
    </xdr:from>
    <xdr:to>
      <xdr:col>22</xdr:col>
      <xdr:colOff>0</xdr:colOff>
      <xdr:row>0</xdr:row>
      <xdr:rowOff>542925</xdr:rowOff>
    </xdr:to>
    <xdr:sp fLocksText="0">
      <xdr:nvSpPr>
        <xdr:cNvPr id="4" name="Text Box 6"/>
        <xdr:cNvSpPr txBox="1">
          <a:spLocks noChangeArrowheads="1"/>
        </xdr:cNvSpPr>
      </xdr:nvSpPr>
      <xdr:spPr>
        <a:xfrm>
          <a:off x="11677650" y="114300"/>
          <a:ext cx="5953125" cy="428625"/>
        </a:xfrm>
        <a:prstGeom prst="rect">
          <a:avLst/>
        </a:prstGeom>
        <a:solidFill>
          <a:srgbClr val="C0C0C0"/>
        </a:solidFill>
        <a:ln w="12700" cmpd="sng">
          <a:solidFill>
            <a:srgbClr val="000000">
              <a:alpha val="41175"/>
            </a:srgbClr>
          </a:solidFill>
          <a:headEnd type="none"/>
          <a:tailEnd type="none"/>
        </a:ln>
      </xdr:spPr>
      <xdr:txBody>
        <a:bodyPr vertOverflow="clip" wrap="square" lIns="45720" tIns="36576" rIns="45720" bIns="36576" anchor="ctr"/>
        <a:p>
          <a:pPr algn="ctr">
            <a:defRPr/>
          </a:pPr>
          <a:r>
            <a:rPr lang="en-US" cap="none" sz="1800" b="1" i="0" u="none" baseline="0">
              <a:solidFill>
                <a:srgbClr val="900000"/>
              </a:solidFill>
              <a:latin typeface="Administer"/>
              <a:ea typeface="Administer"/>
              <a:cs typeface="Administer"/>
            </a:rPr>
            <a:t>weekend: 10</a:t>
          </a:r>
          <a:r>
            <a:rPr lang="en-US" cap="none" sz="1800" b="1" i="0" u="none" baseline="0">
              <a:solidFill>
                <a:srgbClr val="000000"/>
              </a:solidFill>
              <a:latin typeface="Administer"/>
              <a:ea typeface="Administer"/>
              <a:cs typeface="Administer"/>
            </a:rPr>
            <a:t>  04 - 06 March 2011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23</xdr:col>
      <xdr:colOff>0</xdr:colOff>
      <xdr:row>0</xdr:row>
      <xdr:rowOff>0</xdr:rowOff>
    </xdr:to>
    <xdr:sp fLocksText="0">
      <xdr:nvSpPr>
        <xdr:cNvPr id="1" name="Text Box 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2" name="Text Box 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 name="Text Box 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 name="Text Box 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5" name="Text Box 5"/>
        <xdr:cNvSpPr txBox="1">
          <a:spLocks noChangeArrowheads="1"/>
        </xdr:cNvSpPr>
      </xdr:nvSpPr>
      <xdr:spPr>
        <a:xfrm>
          <a:off x="19050" y="0"/>
          <a:ext cx="11306175" cy="0"/>
        </a:xfrm>
        <a:prstGeom prst="rect">
          <a:avLst/>
        </a:prstGeom>
        <a:solidFill>
          <a:srgbClr val="003366"/>
        </a:solidFill>
        <a:ln w="38100" cmpd="dbl">
          <a:noFill/>
        </a:ln>
      </xdr:spPr>
      <xdr:txBody>
        <a:bodyPr vertOverflow="clip" wrap="square" lIns="64008" tIns="45720" rIns="64008" bIns="45720" anchor="ctr"/>
        <a:p>
          <a:pPr algn="ctr">
            <a:defRPr/>
          </a:pPr>
          <a:r>
            <a:rPr lang="en-US" cap="none" sz="3000" b="0" i="0" u="none" baseline="0">
              <a:solidFill>
                <a:srgbClr val="FFFFFF"/>
              </a:solidFill>
              <a:latin typeface="Impact"/>
              <a:ea typeface="Impact"/>
              <a:cs typeface="Impact"/>
            </a:rPr>
            <a:t>TÜRK</a:t>
          </a:r>
          <a:r>
            <a:rPr lang="en-US" cap="none" sz="3000" b="0" i="0" u="none" baseline="0">
              <a:solidFill>
                <a:srgbClr val="FFFFFF"/>
              </a:solidFill>
              <a:latin typeface="Arial"/>
              <a:ea typeface="Arial"/>
              <a:cs typeface="Arial"/>
            </a:rPr>
            <a:t>İ</a:t>
          </a:r>
          <a:r>
            <a:rPr lang="en-US" cap="none" sz="3000" b="0" i="0" u="none" baseline="0">
              <a:solidFill>
                <a:srgbClr val="FFFFFF"/>
              </a:solidFill>
              <a:latin typeface="Impact"/>
              <a:ea typeface="Impact"/>
              <a:cs typeface="Impact"/>
            </a:rPr>
            <a:t>YE'S WEEKLY MARKET DATA</a:t>
          </a:r>
          <a:r>
            <a:rPr lang="en-US" cap="none" sz="4000" b="0" i="0" u="none" baseline="0">
              <a:solidFill>
                <a:srgbClr val="FFFFFF"/>
              </a:solidFill>
              <a:latin typeface="Impact"/>
              <a:ea typeface="Impact"/>
              <a:cs typeface="Impact"/>
            </a:rPr>
            <a:t>    </a:t>
          </a:r>
          <a:r>
            <a:rPr lang="en-US" cap="none" sz="2600" b="0" i="0" u="none" baseline="0">
              <a:solidFill>
                <a:srgbClr val="FFFFFF"/>
              </a:solidFill>
              <a:latin typeface="Impact"/>
              <a:ea typeface="Impact"/>
              <a:cs typeface="Impact"/>
            </a:rPr>
            <a:t>
</a:t>
          </a:r>
          <a:r>
            <a:rPr lang="en-US" cap="none" sz="1400" b="0" i="0" u="none" baseline="0">
              <a:solidFill>
                <a:srgbClr val="FFFFFF"/>
              </a:solidFill>
              <a:latin typeface="Impact"/>
              <a:ea typeface="Impact"/>
              <a:cs typeface="Impact"/>
            </a:rPr>
            <a:t>WEEKLY BOX OFFICE &amp; ADMISSION REPORT</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6" name="Text Box 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7" name="Text Box 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8" name="Text Box 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22</xdr:col>
      <xdr:colOff>9525</xdr:colOff>
      <xdr:row>0</xdr:row>
      <xdr:rowOff>0</xdr:rowOff>
    </xdr:to>
    <xdr:sp>
      <xdr:nvSpPr>
        <xdr:cNvPr id="9" name="Text Box 9"/>
        <xdr:cNvSpPr txBox="1">
          <a:spLocks noChangeArrowheads="1"/>
        </xdr:cNvSpPr>
      </xdr:nvSpPr>
      <xdr:spPr>
        <a:xfrm>
          <a:off x="19050" y="0"/>
          <a:ext cx="11306175"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14</xdr:col>
      <xdr:colOff>390525</xdr:colOff>
      <xdr:row>0</xdr:row>
      <xdr:rowOff>0</xdr:rowOff>
    </xdr:from>
    <xdr:to>
      <xdr:col>21</xdr:col>
      <xdr:colOff>342900</xdr:colOff>
      <xdr:row>0</xdr:row>
      <xdr:rowOff>0</xdr:rowOff>
    </xdr:to>
    <xdr:sp fLocksText="0">
      <xdr:nvSpPr>
        <xdr:cNvPr id="10" name="Text Box 10"/>
        <xdr:cNvSpPr txBox="1">
          <a:spLocks noChangeArrowheads="1"/>
        </xdr:cNvSpPr>
      </xdr:nvSpPr>
      <xdr:spPr>
        <a:xfrm>
          <a:off x="8134350" y="0"/>
          <a:ext cx="3095625" cy="0"/>
        </a:xfrm>
        <a:prstGeom prst="rect">
          <a:avLst/>
        </a:prstGeom>
        <a:solidFill>
          <a:srgbClr val="FFCC99"/>
        </a:solidFill>
        <a:ln w="9525" cmpd="sng">
          <a:noFill/>
        </a:ln>
      </xdr:spPr>
      <xdr:txBody>
        <a:bodyPr vertOverflow="clip" wrap="square" lIns="0" tIns="27432" rIns="36576" bIns="0"/>
        <a:p>
          <a:pPr algn="r">
            <a:defRPr/>
          </a:pPr>
          <a:r>
            <a:rPr lang="en-US" cap="none" sz="1200" b="0" i="0" u="none" baseline="0">
              <a:solidFill>
                <a:srgbClr val="000000"/>
              </a:solidFill>
              <a:latin typeface="Impact"/>
              <a:ea typeface="Impact"/>
              <a:cs typeface="Impact"/>
            </a:rPr>
            <a:t>WEEKEND:  11
</a:t>
          </a:r>
          <a:r>
            <a:rPr lang="en-US" cap="none" sz="1200" b="0" i="0" u="none" baseline="0">
              <a:solidFill>
                <a:srgbClr val="000000"/>
              </a:solidFill>
              <a:latin typeface="Verdana"/>
              <a:ea typeface="Verdana"/>
              <a:cs typeface="Verdana"/>
            </a:rPr>
            <a:t>12-14 MARCH 2010</a:t>
          </a:r>
        </a:p>
      </xdr:txBody>
    </xdr:sp>
    <xdr:clientData/>
  </xdr:twoCellAnchor>
  <xdr:twoCellAnchor>
    <xdr:from>
      <xdr:col>0</xdr:col>
      <xdr:colOff>0</xdr:colOff>
      <xdr:row>0</xdr:row>
      <xdr:rowOff>0</xdr:rowOff>
    </xdr:from>
    <xdr:to>
      <xdr:col>23</xdr:col>
      <xdr:colOff>0</xdr:colOff>
      <xdr:row>0</xdr:row>
      <xdr:rowOff>0</xdr:rowOff>
    </xdr:to>
    <xdr:sp fLocksText="0">
      <xdr:nvSpPr>
        <xdr:cNvPr id="11" name="Text Box 11"/>
        <xdr:cNvSpPr txBox="1">
          <a:spLocks noChangeArrowheads="1"/>
        </xdr:cNvSpPr>
      </xdr:nvSpPr>
      <xdr:spPr>
        <a:xfrm>
          <a:off x="0" y="0"/>
          <a:ext cx="11477625"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133350</xdr:colOff>
      <xdr:row>0</xdr:row>
      <xdr:rowOff>0</xdr:rowOff>
    </xdr:from>
    <xdr:to>
      <xdr:col>22</xdr:col>
      <xdr:colOff>161925</xdr:colOff>
      <xdr:row>0</xdr:row>
      <xdr:rowOff>0</xdr:rowOff>
    </xdr:to>
    <xdr:sp fLocksText="0">
      <xdr:nvSpPr>
        <xdr:cNvPr id="12" name="Text Box 12"/>
        <xdr:cNvSpPr txBox="1">
          <a:spLocks noChangeArrowheads="1"/>
        </xdr:cNvSpPr>
      </xdr:nvSpPr>
      <xdr:spPr>
        <a:xfrm>
          <a:off x="9477375" y="0"/>
          <a:ext cx="2000250"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13" name="Text Box 1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4" name="Text Box 1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342900</xdr:colOff>
      <xdr:row>0</xdr:row>
      <xdr:rowOff>0</xdr:rowOff>
    </xdr:from>
    <xdr:to>
      <xdr:col>21</xdr:col>
      <xdr:colOff>361950</xdr:colOff>
      <xdr:row>0</xdr:row>
      <xdr:rowOff>0</xdr:rowOff>
    </xdr:to>
    <xdr:sp fLocksText="0">
      <xdr:nvSpPr>
        <xdr:cNvPr id="15" name="Text Box 16"/>
        <xdr:cNvSpPr txBox="1">
          <a:spLocks noChangeArrowheads="1"/>
        </xdr:cNvSpPr>
      </xdr:nvSpPr>
      <xdr:spPr>
        <a:xfrm>
          <a:off x="9686925" y="0"/>
          <a:ext cx="1562100" cy="0"/>
        </a:xfrm>
        <a:prstGeom prst="rect">
          <a:avLst/>
        </a:prstGeom>
        <a:solidFill>
          <a:srgbClr val="003366"/>
        </a:solidFill>
        <a:ln w="9525" cmpd="sng">
          <a:noFill/>
        </a:ln>
      </xdr:spPr>
      <xdr:txBody>
        <a:bodyPr vertOverflow="clip" wrap="square" lIns="0" tIns="27432" rIns="36576" bIns="0"/>
        <a:p>
          <a:pPr algn="r">
            <a:defRPr/>
          </a:pPr>
          <a:r>
            <a:rPr lang="en-US" cap="none" sz="1200" b="0" i="0" u="none" baseline="0">
              <a:solidFill>
                <a:srgbClr val="FFFFFF"/>
              </a:solidFill>
              <a:latin typeface="Impact"/>
              <a:ea typeface="Impact"/>
              <a:cs typeface="Impact"/>
            </a:rPr>
            <a:t>WEEKEND: 40
</a:t>
          </a:r>
          <a:r>
            <a:rPr lang="en-US" cap="none" sz="1200" b="0" i="0" u="none" baseline="0">
              <a:solidFill>
                <a:srgbClr val="FFFFFF"/>
              </a:solidFill>
              <a:latin typeface="Impact"/>
              <a:ea typeface="Impact"/>
              <a:cs typeface="Impact"/>
            </a:rPr>
            <a:t>29 SEP' -  01 OCT' 2006</a:t>
          </a:r>
        </a:p>
      </xdr:txBody>
    </xdr:sp>
    <xdr:clientData/>
  </xdr:twoCellAnchor>
  <xdr:twoCellAnchor>
    <xdr:from>
      <xdr:col>0</xdr:col>
      <xdr:colOff>0</xdr:colOff>
      <xdr:row>0</xdr:row>
      <xdr:rowOff>0</xdr:rowOff>
    </xdr:from>
    <xdr:to>
      <xdr:col>22</xdr:col>
      <xdr:colOff>0</xdr:colOff>
      <xdr:row>0</xdr:row>
      <xdr:rowOff>0</xdr:rowOff>
    </xdr:to>
    <xdr:sp fLocksText="0">
      <xdr:nvSpPr>
        <xdr:cNvPr id="16" name="Text Box 1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17" name="Text Box 1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21</xdr:col>
      <xdr:colOff>428625</xdr:colOff>
      <xdr:row>0</xdr:row>
      <xdr:rowOff>0</xdr:rowOff>
    </xdr:to>
    <xdr:sp>
      <xdr:nvSpPr>
        <xdr:cNvPr id="18" name="Text Box 19"/>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4008" rIns="0" bIns="64008" anchor="ctr"/>
        <a:p>
          <a:pPr algn="l">
            <a:defRPr/>
          </a:pPr>
          <a:r>
            <a:rPr lang="en-US" cap="none" sz="3500" b="0" i="0" u="none" baseline="0">
              <a:solidFill>
                <a:srgbClr val="000000"/>
              </a:solidFill>
              <a:latin typeface="Garamond"/>
              <a:ea typeface="Garamond"/>
              <a:cs typeface="Garamond"/>
            </a:rPr>
            <a:t>TÜRKİYE'S WEEKEND MARKET DATA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19050</xdr:colOff>
      <xdr:row>0</xdr:row>
      <xdr:rowOff>0</xdr:rowOff>
    </xdr:from>
    <xdr:to>
      <xdr:col>21</xdr:col>
      <xdr:colOff>428625</xdr:colOff>
      <xdr:row>0</xdr:row>
      <xdr:rowOff>0</xdr:rowOff>
    </xdr:to>
    <xdr:sp>
      <xdr:nvSpPr>
        <xdr:cNvPr id="19" name="Text Box 21"/>
        <xdr:cNvSpPr txBox="1">
          <a:spLocks noChangeArrowheads="1"/>
        </xdr:cNvSpPr>
      </xdr:nvSpPr>
      <xdr:spPr>
        <a:xfrm>
          <a:off x="19050" y="0"/>
          <a:ext cx="11296650" cy="0"/>
        </a:xfrm>
        <a:prstGeom prst="rect">
          <a:avLst/>
        </a:prstGeom>
        <a:solidFill>
          <a:srgbClr val="FFCC99"/>
        </a:solidFill>
        <a:ln w="38100" cmpd="dbl">
          <a:noFill/>
        </a:ln>
      </xdr:spPr>
      <xdr:txBody>
        <a:bodyPr vertOverflow="clip" wrap="square" lIns="64008" tIns="68580" rIns="64008" bIns="68580" anchor="ctr"/>
        <a:p>
          <a:pPr algn="ctr">
            <a:defRPr/>
          </a:pPr>
          <a:r>
            <a:rPr lang="en-US" cap="none" sz="3800" b="0" i="0" u="none" baseline="0">
              <a:solidFill>
                <a:srgbClr val="000000"/>
              </a:solidFill>
              <a:latin typeface="Garamond"/>
              <a:ea typeface="Garamond"/>
              <a:cs typeface="Garamond"/>
            </a:rPr>
            <a:t>TÜRKİYE'S WEEKEND MARKET DATA</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400" b="0" i="0" u="none" baseline="0">
              <a:solidFill>
                <a:srgbClr val="000000"/>
              </a:solidFill>
              <a:latin typeface="Garamond"/>
              <a:ea typeface="Garamond"/>
              <a:cs typeface="Garamond"/>
            </a:rPr>
            <a:t>WEEKEND BOX OFFICE &amp; ADMISSION REPORT</a:t>
          </a:r>
        </a:p>
      </xdr:txBody>
    </xdr:sp>
    <xdr:clientData/>
  </xdr:twoCellAnchor>
  <xdr:twoCellAnchor>
    <xdr:from>
      <xdr:col>20</xdr:col>
      <xdr:colOff>400050</xdr:colOff>
      <xdr:row>0</xdr:row>
      <xdr:rowOff>0</xdr:rowOff>
    </xdr:from>
    <xdr:to>
      <xdr:col>21</xdr:col>
      <xdr:colOff>428625</xdr:colOff>
      <xdr:row>0</xdr:row>
      <xdr:rowOff>0</xdr:rowOff>
    </xdr:to>
    <xdr:sp fLocksText="0">
      <xdr:nvSpPr>
        <xdr:cNvPr id="20" name="Text Box 22"/>
        <xdr:cNvSpPr txBox="1">
          <a:spLocks noChangeArrowheads="1"/>
        </xdr:cNvSpPr>
      </xdr:nvSpPr>
      <xdr:spPr>
        <a:xfrm>
          <a:off x="10658475" y="0"/>
          <a:ext cx="657225" cy="0"/>
        </a:xfrm>
        <a:prstGeom prst="rect">
          <a:avLst/>
        </a:prstGeom>
        <a:solidFill>
          <a:srgbClr val="FFCC99"/>
        </a:solidFill>
        <a:ln w="9525" cmpd="sng">
          <a:noFill/>
        </a:ln>
      </xdr:spPr>
      <xdr:txBody>
        <a:bodyPr vertOverflow="clip" wrap="square" lIns="0" tIns="36576" rIns="36576" bIns="0"/>
        <a:p>
          <a:pPr algn="r">
            <a:defRPr/>
          </a:pPr>
          <a:r>
            <a:rPr lang="en-US" cap="none" sz="1600" b="0" i="0" u="none" baseline="0">
              <a:solidFill>
                <a:srgbClr val="000000"/>
              </a:solidFill>
              <a:latin typeface="Garamond"/>
              <a:ea typeface="Garamond"/>
              <a:cs typeface="Garamond"/>
            </a:rPr>
            <a:t>WEEKEND: 12
</a:t>
          </a:r>
          <a:r>
            <a:rPr lang="en-US" cap="none" sz="1600" b="0" i="0" u="none" baseline="0">
              <a:solidFill>
                <a:srgbClr val="000000"/>
              </a:solidFill>
              <a:latin typeface="Garamond"/>
              <a:ea typeface="Garamond"/>
              <a:cs typeface="Garamond"/>
            </a:rPr>
            <a:t>19-21 MARCH 2010</a:t>
          </a:r>
          <a:r>
            <a:rPr lang="en-US" cap="none" sz="1600" b="0" i="0" u="none" baseline="0">
              <a:solidFill>
                <a:srgbClr val="FFFFFF"/>
              </a:solidFill>
              <a:latin typeface="Garamond"/>
              <a:ea typeface="Garamond"/>
              <a:cs typeface="Garamond"/>
            </a:rPr>
            <a:t>
</a:t>
          </a:r>
          <a:r>
            <a:rPr lang="en-US" cap="none" sz="1600" b="0" i="0" u="none" baseline="0">
              <a:solidFill>
                <a:srgbClr val="FFFFFF"/>
              </a:solidFill>
              <a:latin typeface="Garamond"/>
              <a:ea typeface="Garamond"/>
              <a:cs typeface="Garamond"/>
            </a:rPr>
            <a:t> </a:t>
          </a:r>
        </a:p>
      </xdr:txBody>
    </xdr:sp>
    <xdr:clientData/>
  </xdr:twoCellAnchor>
  <xdr:twoCellAnchor>
    <xdr:from>
      <xdr:col>0</xdr:col>
      <xdr:colOff>0</xdr:colOff>
      <xdr:row>0</xdr:row>
      <xdr:rowOff>0</xdr:rowOff>
    </xdr:from>
    <xdr:to>
      <xdr:col>22</xdr:col>
      <xdr:colOff>0</xdr:colOff>
      <xdr:row>0</xdr:row>
      <xdr:rowOff>0</xdr:rowOff>
    </xdr:to>
    <xdr:sp fLocksText="0">
      <xdr:nvSpPr>
        <xdr:cNvPr id="21" name="Text Box 2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2" name="Text Box 2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3" name="Text Box 2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4" name="Text Box 2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5" name="Text Box 3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6" name="Text Box 3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7" name="Text Box 3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28" name="Text Box 3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29" name="Text Box 3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0" name="Text Box 4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1" name="Text Box 4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2" name="Text Box 4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3" name="Text Box 4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4" name="Text Box 4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5" name="Text Box 51"/>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6" name="Text Box 52"/>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37" name="Text Box 55"/>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38" name="Text Box 56"/>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66</xdr:row>
      <xdr:rowOff>76200</xdr:rowOff>
    </xdr:from>
    <xdr:to>
      <xdr:col>42</xdr:col>
      <xdr:colOff>104775</xdr:colOff>
      <xdr:row>75</xdr:row>
      <xdr:rowOff>38100</xdr:rowOff>
    </xdr:to>
    <xdr:sp>
      <xdr:nvSpPr>
        <xdr:cNvPr id="39" name="Text Box 57"/>
        <xdr:cNvSpPr txBox="1">
          <a:spLocks noChangeArrowheads="1"/>
        </xdr:cNvSpPr>
      </xdr:nvSpPr>
      <xdr:spPr>
        <a:xfrm>
          <a:off x="19050" y="12753975"/>
          <a:ext cx="17021175" cy="1419225"/>
        </a:xfrm>
        <a:prstGeom prst="rect">
          <a:avLst/>
        </a:prstGeom>
        <a:solidFill>
          <a:srgbClr val="FFCC99"/>
        </a:solidFill>
        <a:ln w="38100" cmpd="dbl">
          <a:noFill/>
        </a:ln>
      </xdr:spPr>
      <xdr:txBody>
        <a:bodyPr vertOverflow="clip" wrap="square" lIns="64008" tIns="64008" rIns="64008" bIns="64008" anchor="ctr"/>
        <a:p>
          <a:pPr algn="ctr">
            <a:defRPr/>
          </a:pPr>
          <a:r>
            <a:rPr lang="en-US" cap="none" sz="3400" b="0" i="0" u="none" baseline="0">
              <a:solidFill>
                <a:srgbClr val="000000"/>
              </a:solidFill>
              <a:latin typeface="Garamond"/>
              <a:ea typeface="Garamond"/>
              <a:cs typeface="Garamond"/>
            </a:rPr>
            <a:t>TÜRKİYE'S WEEKEND MARKET DATA</a:t>
          </a:r>
          <a:r>
            <a:rPr lang="en-US" cap="none" sz="3600" b="0" i="0" u="none" baseline="0">
              <a:solidFill>
                <a:srgbClr val="000000"/>
              </a:solidFill>
              <a:latin typeface="Garamond"/>
              <a:ea typeface="Garamond"/>
              <a:cs typeface="Garamond"/>
            </a:rPr>
            <a:t> </a:t>
          </a:r>
          <a:r>
            <a:rPr lang="en-US" cap="none" sz="4000" b="0" i="0" u="none" baseline="0">
              <a:solidFill>
                <a:srgbClr val="000000"/>
              </a:solidFill>
              <a:latin typeface="Garamond"/>
              <a:ea typeface="Garamond"/>
              <a:cs typeface="Garamond"/>
            </a:rPr>
            <a:t>   </a:t>
          </a:r>
          <a:r>
            <a:rPr lang="en-US" cap="none" sz="2600" b="0" i="0" u="none" baseline="0">
              <a:solidFill>
                <a:srgbClr val="000000"/>
              </a:solidFill>
              <a:latin typeface="Garamond"/>
              <a:ea typeface="Garamond"/>
              <a:cs typeface="Garamond"/>
            </a:rPr>
            <a:t>
</a:t>
          </a:r>
          <a:r>
            <a:rPr lang="en-US" cap="none" sz="2000" b="0" i="0" u="none" baseline="0">
              <a:solidFill>
                <a:srgbClr val="000000"/>
              </a:solidFill>
              <a:latin typeface="Garamond"/>
              <a:ea typeface="Garamond"/>
              <a:cs typeface="Garamond"/>
            </a:rPr>
            <a:t>WEEKEND BOX OFFICE &amp; ADMISSION REPORT</a:t>
          </a:r>
        </a:p>
      </xdr:txBody>
    </xdr:sp>
    <xdr:clientData/>
  </xdr:twoCellAnchor>
  <xdr:twoCellAnchor>
    <xdr:from>
      <xdr:col>0</xdr:col>
      <xdr:colOff>0</xdr:colOff>
      <xdr:row>0</xdr:row>
      <xdr:rowOff>0</xdr:rowOff>
    </xdr:from>
    <xdr:to>
      <xdr:col>22</xdr:col>
      <xdr:colOff>0</xdr:colOff>
      <xdr:row>0</xdr:row>
      <xdr:rowOff>0</xdr:rowOff>
    </xdr:to>
    <xdr:sp fLocksText="0">
      <xdr:nvSpPr>
        <xdr:cNvPr id="40" name="Text Box 59"/>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1" name="Text Box 60"/>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2" name="Text Box 63"/>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3" name="Text Box 64"/>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22</xdr:col>
      <xdr:colOff>0</xdr:colOff>
      <xdr:row>0</xdr:row>
      <xdr:rowOff>0</xdr:rowOff>
    </xdr:to>
    <xdr:sp fLocksText="0">
      <xdr:nvSpPr>
        <xdr:cNvPr id="44" name="Text Box 67"/>
        <xdr:cNvSpPr txBox="1">
          <a:spLocks noChangeArrowheads="1"/>
        </xdr:cNvSpPr>
      </xdr:nvSpPr>
      <xdr:spPr>
        <a:xfrm>
          <a:off x="0" y="0"/>
          <a:ext cx="11315700" cy="0"/>
        </a:xfrm>
        <a:prstGeom prst="rect">
          <a:avLst/>
        </a:prstGeom>
        <a:solidFill>
          <a:srgbClr val="003366"/>
        </a:solidFill>
        <a:ln w="38100" cmpd="dbl">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133350</xdr:colOff>
      <xdr:row>0</xdr:row>
      <xdr:rowOff>0</xdr:rowOff>
    </xdr:from>
    <xdr:to>
      <xdr:col>21</xdr:col>
      <xdr:colOff>428625</xdr:colOff>
      <xdr:row>0</xdr:row>
      <xdr:rowOff>0</xdr:rowOff>
    </xdr:to>
    <xdr:sp fLocksText="0">
      <xdr:nvSpPr>
        <xdr:cNvPr id="45" name="Text Box 68"/>
        <xdr:cNvSpPr txBox="1">
          <a:spLocks noChangeArrowheads="1"/>
        </xdr:cNvSpPr>
      </xdr:nvSpPr>
      <xdr:spPr>
        <a:xfrm>
          <a:off x="9344025" y="0"/>
          <a:ext cx="1971675" cy="0"/>
        </a:xfrm>
        <a:prstGeom prst="rect">
          <a:avLst/>
        </a:prstGeom>
        <a:solidFill>
          <a:srgbClr val="003366"/>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114300</xdr:rowOff>
    </xdr:from>
    <xdr:to>
      <xdr:col>13</xdr:col>
      <xdr:colOff>866775</xdr:colOff>
      <xdr:row>1</xdr:row>
      <xdr:rowOff>238125</xdr:rowOff>
    </xdr:to>
    <xdr:sp>
      <xdr:nvSpPr>
        <xdr:cNvPr id="46" name="Text Box 71"/>
        <xdr:cNvSpPr txBox="1">
          <a:spLocks noChangeArrowheads="1"/>
        </xdr:cNvSpPr>
      </xdr:nvSpPr>
      <xdr:spPr>
        <a:xfrm>
          <a:off x="28575" y="114300"/>
          <a:ext cx="7639050" cy="714375"/>
        </a:xfrm>
        <a:prstGeom prst="rect">
          <a:avLst/>
        </a:prstGeom>
        <a:solidFill>
          <a:srgbClr val="C0C0C0"/>
        </a:solidFill>
        <a:ln w="38100" cmpd="dbl">
          <a:noFill/>
        </a:ln>
      </xdr:spPr>
      <xdr:txBody>
        <a:bodyPr vertOverflow="clip" wrap="square" lIns="36576" tIns="32004" rIns="0" bIns="32004" anchor="ctr"/>
        <a:p>
          <a:pPr algn="l">
            <a:defRPr/>
          </a:pPr>
          <a:r>
            <a:rPr lang="en-US" cap="none" sz="1600" b="1" i="0" u="none" baseline="0">
              <a:solidFill>
                <a:srgbClr val="000000"/>
              </a:solidFill>
              <a:latin typeface="AcidSansRegular"/>
              <a:ea typeface="AcidSansRegular"/>
              <a:cs typeface="AcidSansRegular"/>
            </a:rPr>
            <a:t>TÜRK</a:t>
          </a:r>
          <a:r>
            <a:rPr lang="en-US" cap="none" sz="1600" b="1" i="0" u="none" baseline="0">
              <a:solidFill>
                <a:srgbClr val="000000"/>
              </a:solidFill>
              <a:latin typeface="Arial"/>
              <a:ea typeface="Arial"/>
              <a:cs typeface="Arial"/>
            </a:rPr>
            <a:t>İ</a:t>
          </a:r>
          <a:r>
            <a:rPr lang="en-US" cap="none" sz="1600" b="1" i="0" u="none" baseline="0">
              <a:solidFill>
                <a:srgbClr val="000000"/>
              </a:solidFill>
              <a:latin typeface="AcidSansRegular"/>
              <a:ea typeface="AcidSansRegular"/>
              <a:cs typeface="AcidSansRegular"/>
            </a:rPr>
            <a:t>YE'S WEEKEND MARKET DATA</a:t>
          </a:r>
          <a:r>
            <a:rPr lang="en-US" cap="none" sz="2000" b="1" i="0" u="none" baseline="0">
              <a:solidFill>
                <a:srgbClr val="000000"/>
              </a:solidFill>
              <a:latin typeface="AcidSansRegular"/>
              <a:ea typeface="AcidSansRegular"/>
              <a:cs typeface="AcidSansRegular"/>
            </a:rPr>
            <a:t> </a:t>
          </a:r>
          <a:r>
            <a:rPr lang="en-US" cap="none" sz="1200" b="0" i="0" u="none" baseline="0">
              <a:solidFill>
                <a:srgbClr val="000000"/>
              </a:solidFill>
              <a:latin typeface="AcidSansRegular"/>
              <a:ea typeface="AcidSansRegular"/>
              <a:cs typeface="AcidSansRegular"/>
            </a:rPr>
            <a:t>WEEKEND BOX OFFICE &amp; ADMISSION REPORT</a:t>
          </a:r>
          <a:r>
            <a:rPr lang="en-US" cap="none" sz="1600" b="0" i="0" u="none" baseline="0">
              <a:solidFill>
                <a:srgbClr val="000000"/>
              </a:solidFill>
              <a:latin typeface="AcidSansRegular"/>
              <a:ea typeface="AcidSansRegular"/>
              <a:cs typeface="AcidSansRegular"/>
            </a:rPr>
            <a:t>
</a:t>
          </a:r>
          <a:r>
            <a:rPr lang="en-US" cap="none" sz="2400" b="1" i="0" u="none" baseline="0">
              <a:solidFill>
                <a:srgbClr val="FFFFFF"/>
              </a:solidFill>
              <a:latin typeface="AcidSansRegular"/>
              <a:ea typeface="AcidSansRegular"/>
              <a:cs typeface="AcidSansRegular"/>
            </a:rPr>
            <a:t>TOP 20</a:t>
          </a:r>
        </a:p>
      </xdr:txBody>
    </xdr:sp>
    <xdr:clientData/>
  </xdr:twoCellAnchor>
  <xdr:twoCellAnchor>
    <xdr:from>
      <xdr:col>14</xdr:col>
      <xdr:colOff>47625</xdr:colOff>
      <xdr:row>0</xdr:row>
      <xdr:rowOff>114300</xdr:rowOff>
    </xdr:from>
    <xdr:to>
      <xdr:col>21</xdr:col>
      <xdr:colOff>400050</xdr:colOff>
      <xdr:row>1</xdr:row>
      <xdr:rowOff>228600</xdr:rowOff>
    </xdr:to>
    <xdr:sp fLocksText="0">
      <xdr:nvSpPr>
        <xdr:cNvPr id="47" name="Text Box 72"/>
        <xdr:cNvSpPr txBox="1">
          <a:spLocks noChangeArrowheads="1"/>
        </xdr:cNvSpPr>
      </xdr:nvSpPr>
      <xdr:spPr>
        <a:xfrm>
          <a:off x="7791450" y="114300"/>
          <a:ext cx="3495675" cy="704850"/>
        </a:xfrm>
        <a:prstGeom prst="rect">
          <a:avLst/>
        </a:prstGeom>
        <a:solidFill>
          <a:srgbClr val="C0C0C0"/>
        </a:solidFill>
        <a:ln w="12700" cmpd="sng">
          <a:solidFill>
            <a:srgbClr val="000000">
              <a:alpha val="41175"/>
            </a:srgbClr>
          </a:solidFill>
          <a:headEnd type="none"/>
          <a:tailEnd type="none"/>
        </a:ln>
      </xdr:spPr>
      <xdr:txBody>
        <a:bodyPr vertOverflow="clip" wrap="square" lIns="0" tIns="36576" rIns="45720" bIns="36576" anchor="ctr"/>
        <a:p>
          <a:pPr algn="r">
            <a:defRPr/>
          </a:pPr>
          <a:r>
            <a:rPr lang="en-US" cap="none" sz="1800" b="0" i="0" u="none" baseline="0">
              <a:solidFill>
                <a:srgbClr val="900000"/>
              </a:solidFill>
              <a:latin typeface="Administer"/>
              <a:ea typeface="Administer"/>
              <a:cs typeface="Administer"/>
            </a:rPr>
            <a:t>weekend: 10</a:t>
          </a:r>
          <a:r>
            <a:rPr lang="en-US" cap="none" sz="1800" b="0" i="0" u="none" baseline="0">
              <a:solidFill>
                <a:srgbClr val="000000"/>
              </a:solidFill>
              <a:latin typeface="Administer"/>
              <a:ea typeface="Administer"/>
              <a:cs typeface="Administer"/>
            </a:rPr>
            <a:t>
</a:t>
          </a:r>
          <a:r>
            <a:rPr lang="en-US" cap="none" sz="1800" b="0" i="0" u="none" baseline="0">
              <a:solidFill>
                <a:srgbClr val="000000"/>
              </a:solidFill>
              <a:latin typeface="Administer"/>
              <a:ea typeface="Administer"/>
              <a:cs typeface="Administer"/>
            </a:rPr>
            <a:t>04 - 06 March 2011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V69"/>
  <sheetViews>
    <sheetView tabSelected="1" zoomScale="70" zoomScaleNormal="70" zoomScalePageLayoutView="0" workbookViewId="0" topLeftCell="B1">
      <selection activeCell="B5" sqref="B5"/>
    </sheetView>
  </sheetViews>
  <sheetFormatPr defaultColWidth="4.421875" defaultRowHeight="12.75"/>
  <cols>
    <col min="1" max="1" width="3.57421875" style="85" bestFit="1" customWidth="1"/>
    <col min="2" max="2" width="60.8515625" style="15" bestFit="1" customWidth="1"/>
    <col min="3" max="3" width="9.00390625" style="16" bestFit="1" customWidth="1"/>
    <col min="4" max="4" width="22.28125" style="6" bestFit="1" customWidth="1"/>
    <col min="5" max="5" width="7.00390625" style="17" bestFit="1" customWidth="1"/>
    <col min="6" max="6" width="7.8515625" style="17" bestFit="1" customWidth="1"/>
    <col min="7" max="7" width="8.421875" style="17" customWidth="1"/>
    <col min="8" max="8" width="11.00390625" style="57" bestFit="1" customWidth="1"/>
    <col min="9" max="9" width="7.28125" style="67" bestFit="1" customWidth="1"/>
    <col min="10" max="10" width="11.00390625" style="57" bestFit="1" customWidth="1"/>
    <col min="11" max="11" width="7.28125" style="67" bestFit="1" customWidth="1"/>
    <col min="12" max="12" width="11.00390625" style="57" bestFit="1" customWidth="1"/>
    <col min="13" max="13" width="7.28125" style="67" bestFit="1" customWidth="1"/>
    <col min="14" max="14" width="13.8515625" style="62" bestFit="1" customWidth="1"/>
    <col min="15" max="15" width="8.7109375" style="72" bestFit="1" customWidth="1"/>
    <col min="16" max="16" width="9.00390625" style="73" bestFit="1" customWidth="1"/>
    <col min="17" max="17" width="6.8515625" style="75" bestFit="1" customWidth="1"/>
    <col min="18" max="18" width="12.7109375" style="63" bestFit="1" customWidth="1"/>
    <col min="19" max="19" width="8.7109375" style="34" bestFit="1" customWidth="1"/>
    <col min="20" max="20" width="13.8515625" style="63" bestFit="1" customWidth="1"/>
    <col min="21" max="21" width="10.00390625" style="73" bestFit="1" customWidth="1"/>
    <col min="22" max="22" width="6.8515625" style="99" bestFit="1" customWidth="1"/>
    <col min="23" max="23" width="2.421875" style="296" bestFit="1" customWidth="1"/>
    <col min="24" max="25" width="4.421875" style="6" customWidth="1"/>
    <col min="26" max="26" width="1.8515625" style="6" bestFit="1" customWidth="1"/>
    <col min="27"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289"/>
    </row>
    <row r="2" spans="1:23" s="3" customFormat="1" ht="27.75" thickBot="1">
      <c r="A2" s="316" t="s">
        <v>30</v>
      </c>
      <c r="B2" s="317"/>
      <c r="C2" s="317"/>
      <c r="D2" s="317"/>
      <c r="E2" s="317"/>
      <c r="F2" s="317"/>
      <c r="G2" s="317"/>
      <c r="H2" s="317"/>
      <c r="I2" s="317"/>
      <c r="J2" s="317"/>
      <c r="K2" s="317"/>
      <c r="L2" s="317"/>
      <c r="M2" s="317"/>
      <c r="N2" s="317"/>
      <c r="O2" s="317"/>
      <c r="P2" s="317"/>
      <c r="Q2" s="317"/>
      <c r="R2" s="317"/>
      <c r="S2" s="317"/>
      <c r="T2" s="317"/>
      <c r="U2" s="317"/>
      <c r="V2" s="318"/>
      <c r="W2" s="289"/>
    </row>
    <row r="3" spans="1:23" s="77" customFormat="1" ht="12.75">
      <c r="A3" s="79"/>
      <c r="B3" s="321" t="s">
        <v>14</v>
      </c>
      <c r="C3" s="306" t="s">
        <v>21</v>
      </c>
      <c r="D3" s="308" t="s">
        <v>1</v>
      </c>
      <c r="E3" s="308" t="s">
        <v>25</v>
      </c>
      <c r="F3" s="308" t="s">
        <v>26</v>
      </c>
      <c r="G3" s="308" t="s">
        <v>27</v>
      </c>
      <c r="H3" s="314" t="s">
        <v>2</v>
      </c>
      <c r="I3" s="314"/>
      <c r="J3" s="314" t="s">
        <v>3</v>
      </c>
      <c r="K3" s="314"/>
      <c r="L3" s="314" t="s">
        <v>4</v>
      </c>
      <c r="M3" s="314"/>
      <c r="N3" s="315" t="s">
        <v>28</v>
      </c>
      <c r="O3" s="315"/>
      <c r="P3" s="315"/>
      <c r="Q3" s="315"/>
      <c r="R3" s="319" t="s">
        <v>0</v>
      </c>
      <c r="S3" s="319"/>
      <c r="T3" s="315" t="s">
        <v>15</v>
      </c>
      <c r="U3" s="315"/>
      <c r="V3" s="320"/>
      <c r="W3" s="290"/>
    </row>
    <row r="4" spans="1:23" s="77" customFormat="1" ht="26.25" thickBot="1">
      <c r="A4" s="80"/>
      <c r="B4" s="322"/>
      <c r="C4" s="307"/>
      <c r="D4" s="310"/>
      <c r="E4" s="309"/>
      <c r="F4" s="309"/>
      <c r="G4" s="309"/>
      <c r="H4" s="196" t="s">
        <v>7</v>
      </c>
      <c r="I4" s="197" t="s">
        <v>6</v>
      </c>
      <c r="J4" s="196" t="s">
        <v>7</v>
      </c>
      <c r="K4" s="197" t="s">
        <v>6</v>
      </c>
      <c r="L4" s="196" t="s">
        <v>7</v>
      </c>
      <c r="M4" s="197" t="s">
        <v>6</v>
      </c>
      <c r="N4" s="196" t="s">
        <v>7</v>
      </c>
      <c r="O4" s="197" t="s">
        <v>6</v>
      </c>
      <c r="P4" s="197" t="s">
        <v>16</v>
      </c>
      <c r="Q4" s="198" t="s">
        <v>17</v>
      </c>
      <c r="R4" s="196" t="s">
        <v>7</v>
      </c>
      <c r="S4" s="78" t="s">
        <v>5</v>
      </c>
      <c r="T4" s="196" t="s">
        <v>7</v>
      </c>
      <c r="U4" s="197" t="s">
        <v>6</v>
      </c>
      <c r="V4" s="199" t="s">
        <v>17</v>
      </c>
      <c r="W4" s="290"/>
    </row>
    <row r="5" spans="1:23" s="4" customFormat="1" ht="15.75" customHeight="1">
      <c r="A5" s="82">
        <v>1</v>
      </c>
      <c r="B5" s="200" t="s">
        <v>61</v>
      </c>
      <c r="C5" s="201">
        <v>40599</v>
      </c>
      <c r="D5" s="202" t="s">
        <v>23</v>
      </c>
      <c r="E5" s="203">
        <v>246</v>
      </c>
      <c r="F5" s="203">
        <v>320</v>
      </c>
      <c r="G5" s="203">
        <v>2</v>
      </c>
      <c r="H5" s="204">
        <v>280272</v>
      </c>
      <c r="I5" s="205">
        <v>29704</v>
      </c>
      <c r="J5" s="204">
        <v>518115</v>
      </c>
      <c r="K5" s="205">
        <v>52937</v>
      </c>
      <c r="L5" s="204">
        <v>550973</v>
      </c>
      <c r="M5" s="205">
        <v>56960</v>
      </c>
      <c r="N5" s="206">
        <f>+H5+J5+L5</f>
        <v>1349360</v>
      </c>
      <c r="O5" s="207">
        <f>+I5+K5+M5</f>
        <v>139601</v>
      </c>
      <c r="P5" s="208">
        <f>IF(N5&lt;&gt;0,O5/F5,"")</f>
        <v>436.253125</v>
      </c>
      <c r="Q5" s="209">
        <f>IF(N5&lt;&gt;0,N5/O5,"")</f>
        <v>9.665833339302727</v>
      </c>
      <c r="R5" s="204">
        <v>2021428</v>
      </c>
      <c r="S5" s="187">
        <f aca="true" t="shared" si="0" ref="S5:S36">IF(R5&lt;&gt;0,-(R5-N5)/R5,"")</f>
        <v>-0.3324718961051296</v>
      </c>
      <c r="T5" s="204">
        <v>4428530</v>
      </c>
      <c r="U5" s="205">
        <v>474418</v>
      </c>
      <c r="V5" s="210">
        <f>T5/U5</f>
        <v>9.334658465741182</v>
      </c>
      <c r="W5" s="291"/>
    </row>
    <row r="6" spans="1:23" s="4" customFormat="1" ht="15.75" customHeight="1">
      <c r="A6" s="82">
        <v>2</v>
      </c>
      <c r="B6" s="211" t="s">
        <v>45</v>
      </c>
      <c r="C6" s="136">
        <v>40578</v>
      </c>
      <c r="D6" s="154" t="s">
        <v>24</v>
      </c>
      <c r="E6" s="155">
        <v>223</v>
      </c>
      <c r="F6" s="155">
        <v>226</v>
      </c>
      <c r="G6" s="155">
        <v>5</v>
      </c>
      <c r="H6" s="156">
        <v>217765</v>
      </c>
      <c r="I6" s="137">
        <v>23568</v>
      </c>
      <c r="J6" s="156">
        <v>433588</v>
      </c>
      <c r="K6" s="137">
        <v>45687</v>
      </c>
      <c r="L6" s="156">
        <v>435538</v>
      </c>
      <c r="M6" s="137">
        <v>45969</v>
      </c>
      <c r="N6" s="157">
        <f>+L6+J6+H6</f>
        <v>1086891</v>
      </c>
      <c r="O6" s="138">
        <f>+M6+K6+I6</f>
        <v>115224</v>
      </c>
      <c r="P6" s="165">
        <f>O6/F6</f>
        <v>509.8407079646018</v>
      </c>
      <c r="Q6" s="133">
        <f>N6/O6</f>
        <v>9.432852530722766</v>
      </c>
      <c r="R6" s="156">
        <v>1636615</v>
      </c>
      <c r="S6" s="159">
        <f t="shared" si="0"/>
        <v>-0.3358908478780898</v>
      </c>
      <c r="T6" s="156">
        <v>18997720</v>
      </c>
      <c r="U6" s="137">
        <v>2031551</v>
      </c>
      <c r="V6" s="188">
        <f>+T6/U6</f>
        <v>9.35133796788759</v>
      </c>
      <c r="W6" s="291"/>
    </row>
    <row r="7" spans="1:23" s="5" customFormat="1" ht="15.75" customHeight="1" thickBot="1">
      <c r="A7" s="195">
        <v>3</v>
      </c>
      <c r="B7" s="263" t="s">
        <v>68</v>
      </c>
      <c r="C7" s="264">
        <v>40606</v>
      </c>
      <c r="D7" s="265" t="s">
        <v>8</v>
      </c>
      <c r="E7" s="266">
        <v>152</v>
      </c>
      <c r="F7" s="266">
        <v>169</v>
      </c>
      <c r="G7" s="266">
        <v>1</v>
      </c>
      <c r="H7" s="267">
        <v>108251</v>
      </c>
      <c r="I7" s="268">
        <v>11784</v>
      </c>
      <c r="J7" s="267">
        <v>239069.5</v>
      </c>
      <c r="K7" s="268">
        <v>25109</v>
      </c>
      <c r="L7" s="267">
        <v>319267.8</v>
      </c>
      <c r="M7" s="268">
        <v>33009</v>
      </c>
      <c r="N7" s="269">
        <v>666588.3</v>
      </c>
      <c r="O7" s="270">
        <v>69902</v>
      </c>
      <c r="P7" s="271">
        <f>IF(N7&lt;&gt;0,O7/F7,"")</f>
        <v>413.6213017751479</v>
      </c>
      <c r="Q7" s="272">
        <f>IF(N7&lt;&gt;0,N7/O7,"")</f>
        <v>9.536040456639295</v>
      </c>
      <c r="R7" s="267"/>
      <c r="S7" s="273">
        <f t="shared" si="0"/>
      </c>
      <c r="T7" s="274">
        <v>666588.3</v>
      </c>
      <c r="U7" s="275">
        <v>69902</v>
      </c>
      <c r="V7" s="276">
        <f>IF(T7&lt;&gt;0,T7/U7,"")</f>
        <v>9.536040456639295</v>
      </c>
      <c r="W7" s="291"/>
    </row>
    <row r="8" spans="1:23" s="5" customFormat="1" ht="15.75" customHeight="1">
      <c r="A8" s="83">
        <v>4</v>
      </c>
      <c r="B8" s="252" t="s">
        <v>69</v>
      </c>
      <c r="C8" s="253">
        <v>40606</v>
      </c>
      <c r="D8" s="254" t="s">
        <v>24</v>
      </c>
      <c r="E8" s="255">
        <v>104</v>
      </c>
      <c r="F8" s="255">
        <v>104</v>
      </c>
      <c r="G8" s="255">
        <v>1</v>
      </c>
      <c r="H8" s="256">
        <v>60050</v>
      </c>
      <c r="I8" s="257">
        <v>5600</v>
      </c>
      <c r="J8" s="256">
        <v>216241</v>
      </c>
      <c r="K8" s="257">
        <v>19742</v>
      </c>
      <c r="L8" s="256">
        <v>244807</v>
      </c>
      <c r="M8" s="257">
        <v>22156</v>
      </c>
      <c r="N8" s="258">
        <f>+L8+J8+H8</f>
        <v>521098</v>
      </c>
      <c r="O8" s="259">
        <f>+M8+K8+I8</f>
        <v>47498</v>
      </c>
      <c r="P8" s="257">
        <f>+O8/F8</f>
        <v>456.71153846153845</v>
      </c>
      <c r="Q8" s="260">
        <f aca="true" t="shared" si="1" ref="Q8:Q17">+N8/O8</f>
        <v>10.970946145100847</v>
      </c>
      <c r="R8" s="256"/>
      <c r="S8" s="261">
        <f t="shared" si="0"/>
      </c>
      <c r="T8" s="256">
        <v>521098</v>
      </c>
      <c r="U8" s="257">
        <v>47498</v>
      </c>
      <c r="V8" s="262">
        <f>+T8/U8</f>
        <v>10.970946145100847</v>
      </c>
      <c r="W8" s="291"/>
    </row>
    <row r="9" spans="1:23" s="5" customFormat="1" ht="15.75" customHeight="1">
      <c r="A9" s="83">
        <v>5</v>
      </c>
      <c r="B9" s="212" t="s">
        <v>62</v>
      </c>
      <c r="C9" s="136">
        <v>40599</v>
      </c>
      <c r="D9" s="154" t="s">
        <v>50</v>
      </c>
      <c r="E9" s="155">
        <v>58</v>
      </c>
      <c r="F9" s="155">
        <v>59</v>
      </c>
      <c r="G9" s="155">
        <v>2</v>
      </c>
      <c r="H9" s="168">
        <v>112515.5</v>
      </c>
      <c r="I9" s="143">
        <v>8940</v>
      </c>
      <c r="J9" s="168">
        <v>173045</v>
      </c>
      <c r="K9" s="143">
        <v>13556</v>
      </c>
      <c r="L9" s="168">
        <v>162806</v>
      </c>
      <c r="M9" s="143">
        <v>12403</v>
      </c>
      <c r="N9" s="169">
        <f>H9+J9+L9</f>
        <v>448366.5</v>
      </c>
      <c r="O9" s="144">
        <f>I9+K9+M9</f>
        <v>34899</v>
      </c>
      <c r="P9" s="143">
        <f>O9/F9</f>
        <v>591.5084745762712</v>
      </c>
      <c r="Q9" s="135">
        <f t="shared" si="1"/>
        <v>12.847545774950571</v>
      </c>
      <c r="R9" s="170">
        <v>630435</v>
      </c>
      <c r="S9" s="159">
        <f t="shared" si="0"/>
        <v>-0.2887982107592377</v>
      </c>
      <c r="T9" s="171">
        <v>1397994.05</v>
      </c>
      <c r="U9" s="145">
        <v>112293</v>
      </c>
      <c r="V9" s="189">
        <f>T9/U9</f>
        <v>12.449520896226836</v>
      </c>
      <c r="W9" s="292"/>
    </row>
    <row r="10" spans="1:23" s="5" customFormat="1" ht="15.75" customHeight="1">
      <c r="A10" s="83">
        <v>6</v>
      </c>
      <c r="B10" s="237" t="s">
        <v>70</v>
      </c>
      <c r="C10" s="219">
        <v>40606</v>
      </c>
      <c r="D10" s="220" t="s">
        <v>24</v>
      </c>
      <c r="E10" s="221">
        <v>93</v>
      </c>
      <c r="F10" s="221">
        <v>93</v>
      </c>
      <c r="G10" s="221">
        <v>1</v>
      </c>
      <c r="H10" s="222">
        <v>107306</v>
      </c>
      <c r="I10" s="223">
        <v>8723</v>
      </c>
      <c r="J10" s="222">
        <v>174102</v>
      </c>
      <c r="K10" s="223">
        <v>14173</v>
      </c>
      <c r="L10" s="222">
        <v>158941</v>
      </c>
      <c r="M10" s="223">
        <v>13196</v>
      </c>
      <c r="N10" s="224">
        <f>+L10+J10+H10</f>
        <v>440349</v>
      </c>
      <c r="O10" s="225">
        <f>+M10+K10+I10</f>
        <v>36092</v>
      </c>
      <c r="P10" s="223">
        <f>+O10/F10</f>
        <v>388.0860215053763</v>
      </c>
      <c r="Q10" s="226">
        <f t="shared" si="1"/>
        <v>12.200737005430566</v>
      </c>
      <c r="R10" s="222"/>
      <c r="S10" s="218">
        <f t="shared" si="0"/>
      </c>
      <c r="T10" s="222">
        <v>440349</v>
      </c>
      <c r="U10" s="223">
        <v>36092</v>
      </c>
      <c r="V10" s="238">
        <f>+T10/U10</f>
        <v>12.200737005430566</v>
      </c>
      <c r="W10" s="291"/>
    </row>
    <row r="11" spans="1:23" s="5" customFormat="1" ht="15.75" customHeight="1">
      <c r="A11" s="83">
        <v>7</v>
      </c>
      <c r="B11" s="213" t="s">
        <v>71</v>
      </c>
      <c r="C11" s="136">
        <v>40571</v>
      </c>
      <c r="D11" s="154" t="s">
        <v>22</v>
      </c>
      <c r="E11" s="155">
        <v>364</v>
      </c>
      <c r="F11" s="155">
        <v>229</v>
      </c>
      <c r="G11" s="155">
        <v>6</v>
      </c>
      <c r="H11" s="156">
        <v>85457.5</v>
      </c>
      <c r="I11" s="137">
        <v>12685</v>
      </c>
      <c r="J11" s="156">
        <v>117828</v>
      </c>
      <c r="K11" s="137">
        <v>16937</v>
      </c>
      <c r="L11" s="156">
        <v>163128.5</v>
      </c>
      <c r="M11" s="137">
        <v>23351</v>
      </c>
      <c r="N11" s="157">
        <f>SUM(H11+J11+L11)</f>
        <v>366414</v>
      </c>
      <c r="O11" s="138">
        <f>SUM(I11+K11+M11)</f>
        <v>52973</v>
      </c>
      <c r="P11" s="137">
        <f>+O11/F11</f>
        <v>231.3231441048035</v>
      </c>
      <c r="Q11" s="158">
        <f t="shared" si="1"/>
        <v>6.916995450512525</v>
      </c>
      <c r="R11" s="156">
        <v>521765</v>
      </c>
      <c r="S11" s="159">
        <f t="shared" si="0"/>
        <v>-0.2977413203262005</v>
      </c>
      <c r="T11" s="156">
        <v>17116078.5</v>
      </c>
      <c r="U11" s="137">
        <v>2000596</v>
      </c>
      <c r="V11" s="189">
        <f>T11/U11</f>
        <v>8.555489714065208</v>
      </c>
      <c r="W11" s="291"/>
    </row>
    <row r="12" spans="1:23" s="5" customFormat="1" ht="15.75" customHeight="1">
      <c r="A12" s="83">
        <v>8</v>
      </c>
      <c r="B12" s="239" t="s">
        <v>63</v>
      </c>
      <c r="C12" s="151">
        <v>40592</v>
      </c>
      <c r="D12" s="182" t="s">
        <v>24</v>
      </c>
      <c r="E12" s="183">
        <v>27</v>
      </c>
      <c r="F12" s="183">
        <v>27</v>
      </c>
      <c r="G12" s="183">
        <v>3</v>
      </c>
      <c r="H12" s="156">
        <v>66294</v>
      </c>
      <c r="I12" s="137">
        <v>4753</v>
      </c>
      <c r="J12" s="156">
        <v>105949</v>
      </c>
      <c r="K12" s="137">
        <v>7568</v>
      </c>
      <c r="L12" s="156">
        <v>103513</v>
      </c>
      <c r="M12" s="137">
        <v>7356</v>
      </c>
      <c r="N12" s="157">
        <f aca="true" t="shared" si="2" ref="N12:O14">+L12+J12+H12</f>
        <v>275756</v>
      </c>
      <c r="O12" s="138">
        <f t="shared" si="2"/>
        <v>19677</v>
      </c>
      <c r="P12" s="137">
        <f>+O12/F12</f>
        <v>728.7777777777778</v>
      </c>
      <c r="Q12" s="158">
        <f t="shared" si="1"/>
        <v>14.014128169944605</v>
      </c>
      <c r="R12" s="156">
        <v>272010</v>
      </c>
      <c r="S12" s="159">
        <f t="shared" si="0"/>
        <v>0.013771552516451601</v>
      </c>
      <c r="T12" s="156">
        <v>1351695</v>
      </c>
      <c r="U12" s="137">
        <v>100689</v>
      </c>
      <c r="V12" s="188">
        <f>+T12/U12</f>
        <v>13.424455501594018</v>
      </c>
      <c r="W12" s="291"/>
    </row>
    <row r="13" spans="1:23" s="5" customFormat="1" ht="15.75" customHeight="1">
      <c r="A13" s="83">
        <v>9</v>
      </c>
      <c r="B13" s="239" t="s">
        <v>35</v>
      </c>
      <c r="C13" s="151">
        <v>40550</v>
      </c>
      <c r="D13" s="182" t="s">
        <v>24</v>
      </c>
      <c r="E13" s="183">
        <v>355</v>
      </c>
      <c r="F13" s="183">
        <v>132</v>
      </c>
      <c r="G13" s="183">
        <v>9</v>
      </c>
      <c r="H13" s="156">
        <v>26423</v>
      </c>
      <c r="I13" s="137">
        <v>3110</v>
      </c>
      <c r="J13" s="156">
        <v>62899</v>
      </c>
      <c r="K13" s="137">
        <v>6899</v>
      </c>
      <c r="L13" s="156">
        <v>80613</v>
      </c>
      <c r="M13" s="137">
        <v>8627</v>
      </c>
      <c r="N13" s="157">
        <f t="shared" si="2"/>
        <v>169935</v>
      </c>
      <c r="O13" s="138">
        <f t="shared" si="2"/>
        <v>18636</v>
      </c>
      <c r="P13" s="137">
        <f>+O13/F13</f>
        <v>141.1818181818182</v>
      </c>
      <c r="Q13" s="158">
        <f t="shared" si="1"/>
        <v>9.118641339343206</v>
      </c>
      <c r="R13" s="156">
        <v>409095</v>
      </c>
      <c r="S13" s="159">
        <f t="shared" si="0"/>
        <v>-0.5846074872584608</v>
      </c>
      <c r="T13" s="156">
        <v>36422156</v>
      </c>
      <c r="U13" s="137">
        <v>3900289</v>
      </c>
      <c r="V13" s="188">
        <f>+T13/U13</f>
        <v>9.338322365342671</v>
      </c>
      <c r="W13" s="292"/>
    </row>
    <row r="14" spans="1:23" s="5" customFormat="1" ht="15.75" customHeight="1">
      <c r="A14" s="83">
        <v>10</v>
      </c>
      <c r="B14" s="240" t="s">
        <v>72</v>
      </c>
      <c r="C14" s="219">
        <v>40606</v>
      </c>
      <c r="D14" s="220" t="s">
        <v>24</v>
      </c>
      <c r="E14" s="221">
        <v>52</v>
      </c>
      <c r="F14" s="221">
        <v>53</v>
      </c>
      <c r="G14" s="221">
        <v>1</v>
      </c>
      <c r="H14" s="222">
        <v>24862</v>
      </c>
      <c r="I14" s="223">
        <v>1891</v>
      </c>
      <c r="J14" s="222">
        <v>57262</v>
      </c>
      <c r="K14" s="223">
        <v>4287</v>
      </c>
      <c r="L14" s="222">
        <v>67056</v>
      </c>
      <c r="M14" s="223">
        <v>5029</v>
      </c>
      <c r="N14" s="224">
        <f t="shared" si="2"/>
        <v>149180</v>
      </c>
      <c r="O14" s="225">
        <f t="shared" si="2"/>
        <v>11207</v>
      </c>
      <c r="P14" s="223">
        <f>+O14/F14</f>
        <v>211.45283018867926</v>
      </c>
      <c r="Q14" s="226">
        <f t="shared" si="1"/>
        <v>13.311323280092799</v>
      </c>
      <c r="R14" s="222"/>
      <c r="S14" s="218">
        <f t="shared" si="0"/>
      </c>
      <c r="T14" s="222">
        <v>149180</v>
      </c>
      <c r="U14" s="223">
        <v>11207</v>
      </c>
      <c r="V14" s="238">
        <f>+T14/U14</f>
        <v>13.311323280092799</v>
      </c>
      <c r="W14" s="291"/>
    </row>
    <row r="15" spans="1:23" s="5" customFormat="1" ht="15.75" customHeight="1">
      <c r="A15" s="83">
        <v>11</v>
      </c>
      <c r="B15" s="212" t="s">
        <v>64</v>
      </c>
      <c r="C15" s="136">
        <v>40599</v>
      </c>
      <c r="D15" s="154" t="s">
        <v>50</v>
      </c>
      <c r="E15" s="155">
        <v>60</v>
      </c>
      <c r="F15" s="155">
        <v>60</v>
      </c>
      <c r="G15" s="155">
        <v>2</v>
      </c>
      <c r="H15" s="168">
        <v>30190</v>
      </c>
      <c r="I15" s="143">
        <v>2641</v>
      </c>
      <c r="J15" s="168">
        <v>55877.5</v>
      </c>
      <c r="K15" s="143">
        <v>4693</v>
      </c>
      <c r="L15" s="168">
        <v>57591</v>
      </c>
      <c r="M15" s="143">
        <v>4834</v>
      </c>
      <c r="N15" s="169">
        <f>H15+J15+L15</f>
        <v>143658.5</v>
      </c>
      <c r="O15" s="144">
        <f>I15+K15+M15</f>
        <v>12168</v>
      </c>
      <c r="P15" s="143">
        <f>O15/F15</f>
        <v>202.8</v>
      </c>
      <c r="Q15" s="135">
        <f t="shared" si="1"/>
        <v>11.806254109138724</v>
      </c>
      <c r="R15" s="170">
        <v>246529.5</v>
      </c>
      <c r="S15" s="159">
        <f t="shared" si="0"/>
        <v>-0.4172766342364707</v>
      </c>
      <c r="T15" s="171">
        <v>468610.5</v>
      </c>
      <c r="U15" s="145">
        <v>40750</v>
      </c>
      <c r="V15" s="189">
        <f>T15/U15</f>
        <v>11.49964417177914</v>
      </c>
      <c r="W15" s="291"/>
    </row>
    <row r="16" spans="1:23" s="5" customFormat="1" ht="15.75" customHeight="1">
      <c r="A16" s="83">
        <v>12</v>
      </c>
      <c r="B16" s="212" t="s">
        <v>49</v>
      </c>
      <c r="C16" s="151">
        <v>40585</v>
      </c>
      <c r="D16" s="182" t="s">
        <v>50</v>
      </c>
      <c r="E16" s="183">
        <v>58</v>
      </c>
      <c r="F16" s="183">
        <v>58</v>
      </c>
      <c r="G16" s="183">
        <v>4</v>
      </c>
      <c r="H16" s="168">
        <v>15514.5</v>
      </c>
      <c r="I16" s="143">
        <v>2037</v>
      </c>
      <c r="J16" s="168">
        <v>27714.5</v>
      </c>
      <c r="K16" s="143">
        <v>3646</v>
      </c>
      <c r="L16" s="168">
        <v>27537</v>
      </c>
      <c r="M16" s="143">
        <v>3553</v>
      </c>
      <c r="N16" s="169">
        <f>H16+J16+L16</f>
        <v>70766</v>
      </c>
      <c r="O16" s="144">
        <f>I16+K16+M16</f>
        <v>9236</v>
      </c>
      <c r="P16" s="143">
        <f>O16/F16</f>
        <v>159.24137931034483</v>
      </c>
      <c r="Q16" s="135">
        <f t="shared" si="1"/>
        <v>7.661974880900823</v>
      </c>
      <c r="R16" s="170">
        <v>62485</v>
      </c>
      <c r="S16" s="159">
        <f t="shared" si="0"/>
        <v>0.13252780667360167</v>
      </c>
      <c r="T16" s="184">
        <v>622253.25</v>
      </c>
      <c r="U16" s="145">
        <v>72657</v>
      </c>
      <c r="V16" s="193">
        <f>T16/U16</f>
        <v>8.564257401213922</v>
      </c>
      <c r="W16" s="292"/>
    </row>
    <row r="17" spans="1:23" s="5" customFormat="1" ht="15.75" customHeight="1">
      <c r="A17" s="83">
        <v>13</v>
      </c>
      <c r="B17" s="211" t="s">
        <v>65</v>
      </c>
      <c r="C17" s="136">
        <v>40599</v>
      </c>
      <c r="D17" s="154" t="s">
        <v>24</v>
      </c>
      <c r="E17" s="155">
        <v>30</v>
      </c>
      <c r="F17" s="155">
        <v>30</v>
      </c>
      <c r="G17" s="155">
        <v>2</v>
      </c>
      <c r="H17" s="156">
        <v>14613</v>
      </c>
      <c r="I17" s="137">
        <v>1112</v>
      </c>
      <c r="J17" s="156">
        <v>23056</v>
      </c>
      <c r="K17" s="137">
        <v>1752</v>
      </c>
      <c r="L17" s="156">
        <v>21356</v>
      </c>
      <c r="M17" s="137">
        <v>1648</v>
      </c>
      <c r="N17" s="157">
        <f>+L17+J17+H17</f>
        <v>59025</v>
      </c>
      <c r="O17" s="138">
        <f>+M17+K17+I17</f>
        <v>4512</v>
      </c>
      <c r="P17" s="137">
        <f>+O17/F17</f>
        <v>150.4</v>
      </c>
      <c r="Q17" s="158">
        <f t="shared" si="1"/>
        <v>13.081781914893616</v>
      </c>
      <c r="R17" s="156">
        <v>120921</v>
      </c>
      <c r="S17" s="159">
        <f t="shared" si="0"/>
        <v>-0.511871387103977</v>
      </c>
      <c r="T17" s="156">
        <v>228323</v>
      </c>
      <c r="U17" s="137">
        <v>18105</v>
      </c>
      <c r="V17" s="188">
        <f>+T17/U17</f>
        <v>12.611046672190003</v>
      </c>
      <c r="W17" s="291"/>
    </row>
    <row r="18" spans="1:23" s="5" customFormat="1" ht="15.75" customHeight="1">
      <c r="A18" s="83">
        <v>14</v>
      </c>
      <c r="B18" s="214" t="s">
        <v>46</v>
      </c>
      <c r="C18" s="139">
        <v>40578</v>
      </c>
      <c r="D18" s="161" t="s">
        <v>8</v>
      </c>
      <c r="E18" s="162">
        <v>79</v>
      </c>
      <c r="F18" s="162">
        <v>33</v>
      </c>
      <c r="G18" s="162">
        <v>5</v>
      </c>
      <c r="H18" s="163">
        <v>11234</v>
      </c>
      <c r="I18" s="140">
        <v>1264</v>
      </c>
      <c r="J18" s="163">
        <v>22064.5</v>
      </c>
      <c r="K18" s="140">
        <v>2409</v>
      </c>
      <c r="L18" s="163">
        <v>24343</v>
      </c>
      <c r="M18" s="140">
        <v>2586</v>
      </c>
      <c r="N18" s="164">
        <v>57641.5</v>
      </c>
      <c r="O18" s="141">
        <v>6259</v>
      </c>
      <c r="P18" s="160">
        <f>IF(N18&lt;&gt;0,O18/F18,"")</f>
        <v>189.66666666666666</v>
      </c>
      <c r="Q18" s="166">
        <f>IF(N18&lt;&gt;0,N18/O18,"")</f>
        <v>9.209378494967247</v>
      </c>
      <c r="R18" s="163">
        <v>100171.5</v>
      </c>
      <c r="S18" s="159">
        <f t="shared" si="0"/>
        <v>-0.42457185926136676</v>
      </c>
      <c r="T18" s="167">
        <v>2606208.5</v>
      </c>
      <c r="U18" s="142">
        <v>211967</v>
      </c>
      <c r="V18" s="190">
        <f>IF(T18&lt;&gt;0,T18/U18,"")</f>
        <v>12.295350219609656</v>
      </c>
      <c r="W18" s="291"/>
    </row>
    <row r="19" spans="1:23" s="5" customFormat="1" ht="15.75" customHeight="1">
      <c r="A19" s="83">
        <v>15</v>
      </c>
      <c r="B19" s="214" t="s">
        <v>40</v>
      </c>
      <c r="C19" s="139">
        <v>40564</v>
      </c>
      <c r="D19" s="161" t="s">
        <v>23</v>
      </c>
      <c r="E19" s="162">
        <v>109</v>
      </c>
      <c r="F19" s="162">
        <v>75</v>
      </c>
      <c r="G19" s="162">
        <v>7</v>
      </c>
      <c r="H19" s="163">
        <v>7729</v>
      </c>
      <c r="I19" s="140">
        <v>1283</v>
      </c>
      <c r="J19" s="163">
        <v>20949</v>
      </c>
      <c r="K19" s="140">
        <v>2566</v>
      </c>
      <c r="L19" s="163">
        <v>23567</v>
      </c>
      <c r="M19" s="140">
        <v>2796</v>
      </c>
      <c r="N19" s="164">
        <f>+H19+J19+L19</f>
        <v>52245</v>
      </c>
      <c r="O19" s="141">
        <f>+I19+K19+M19</f>
        <v>6645</v>
      </c>
      <c r="P19" s="165">
        <f>IF(N19&lt;&gt;0,O19/F19,"")</f>
        <v>88.6</v>
      </c>
      <c r="Q19" s="133">
        <f>IF(N19&lt;&gt;0,N19/O19,"")</f>
        <v>7.8623024830699775</v>
      </c>
      <c r="R19" s="163">
        <v>99356</v>
      </c>
      <c r="S19" s="159">
        <f t="shared" si="0"/>
        <v>-0.474163613672048</v>
      </c>
      <c r="T19" s="163">
        <v>3822902</v>
      </c>
      <c r="U19" s="140">
        <v>373362</v>
      </c>
      <c r="V19" s="134">
        <f>T19/U19</f>
        <v>10.239129852529182</v>
      </c>
      <c r="W19" s="292"/>
    </row>
    <row r="20" spans="1:23" s="5" customFormat="1" ht="15.75" customHeight="1">
      <c r="A20" s="83">
        <v>16</v>
      </c>
      <c r="B20" s="213" t="s">
        <v>53</v>
      </c>
      <c r="C20" s="136">
        <v>40592</v>
      </c>
      <c r="D20" s="154" t="s">
        <v>24</v>
      </c>
      <c r="E20" s="155">
        <v>80</v>
      </c>
      <c r="F20" s="155">
        <v>49</v>
      </c>
      <c r="G20" s="155">
        <v>3</v>
      </c>
      <c r="H20" s="156">
        <v>10719</v>
      </c>
      <c r="I20" s="137">
        <v>1344</v>
      </c>
      <c r="J20" s="156">
        <v>15500</v>
      </c>
      <c r="K20" s="137">
        <v>1851</v>
      </c>
      <c r="L20" s="156">
        <v>20051</v>
      </c>
      <c r="M20" s="137">
        <v>2339</v>
      </c>
      <c r="N20" s="157">
        <f>+L20+J20+H20</f>
        <v>46270</v>
      </c>
      <c r="O20" s="138">
        <f>+M20+K20+I20</f>
        <v>5534</v>
      </c>
      <c r="P20" s="137">
        <f>+O20/F20</f>
        <v>112.93877551020408</v>
      </c>
      <c r="Q20" s="158">
        <f>+N20/O20</f>
        <v>8.361040838453198</v>
      </c>
      <c r="R20" s="156">
        <v>95792</v>
      </c>
      <c r="S20" s="159">
        <f t="shared" si="0"/>
        <v>-0.5169742776014699</v>
      </c>
      <c r="T20" s="156">
        <v>471798</v>
      </c>
      <c r="U20" s="137">
        <v>53086</v>
      </c>
      <c r="V20" s="188">
        <f>+T20/U20</f>
        <v>8.887427947104698</v>
      </c>
      <c r="W20" s="292"/>
    </row>
    <row r="21" spans="1:23" s="5" customFormat="1" ht="15.75" customHeight="1">
      <c r="A21" s="83">
        <v>17</v>
      </c>
      <c r="B21" s="214" t="s">
        <v>47</v>
      </c>
      <c r="C21" s="139">
        <v>40585</v>
      </c>
      <c r="D21" s="161" t="s">
        <v>23</v>
      </c>
      <c r="E21" s="162">
        <v>89</v>
      </c>
      <c r="F21" s="162">
        <v>51</v>
      </c>
      <c r="G21" s="162">
        <v>4</v>
      </c>
      <c r="H21" s="163">
        <v>7070</v>
      </c>
      <c r="I21" s="140">
        <v>1011</v>
      </c>
      <c r="J21" s="163">
        <v>15676</v>
      </c>
      <c r="K21" s="140">
        <v>2204</v>
      </c>
      <c r="L21" s="163">
        <v>16177</v>
      </c>
      <c r="M21" s="140">
        <v>2269</v>
      </c>
      <c r="N21" s="164">
        <f>+H21+J21+L21</f>
        <v>38923</v>
      </c>
      <c r="O21" s="141">
        <f>+I21+K21+M21</f>
        <v>5484</v>
      </c>
      <c r="P21" s="165">
        <f>IF(N21&lt;&gt;0,O21/F21,"")</f>
        <v>107.52941176470588</v>
      </c>
      <c r="Q21" s="133">
        <f>IF(N21&lt;&gt;0,N21/O21,"")</f>
        <v>7.097556528081692</v>
      </c>
      <c r="R21" s="163">
        <v>137580</v>
      </c>
      <c r="S21" s="159">
        <f t="shared" si="0"/>
        <v>-0.7170882395697049</v>
      </c>
      <c r="T21" s="163">
        <v>1378752</v>
      </c>
      <c r="U21" s="140">
        <v>135351</v>
      </c>
      <c r="V21" s="134">
        <f>T21/U21</f>
        <v>10.186492896247534</v>
      </c>
      <c r="W21" s="292"/>
    </row>
    <row r="22" spans="1:23" s="5" customFormat="1" ht="15.75" customHeight="1">
      <c r="A22" s="83">
        <v>18</v>
      </c>
      <c r="B22" s="213" t="s">
        <v>54</v>
      </c>
      <c r="C22" s="136">
        <v>40592</v>
      </c>
      <c r="D22" s="154" t="s">
        <v>50</v>
      </c>
      <c r="E22" s="155">
        <v>26</v>
      </c>
      <c r="F22" s="155">
        <v>26</v>
      </c>
      <c r="G22" s="155">
        <v>3</v>
      </c>
      <c r="H22" s="168">
        <v>4752.5</v>
      </c>
      <c r="I22" s="143">
        <v>482</v>
      </c>
      <c r="J22" s="168">
        <v>9684</v>
      </c>
      <c r="K22" s="143">
        <v>1026</v>
      </c>
      <c r="L22" s="168">
        <v>10969.5</v>
      </c>
      <c r="M22" s="143">
        <v>1107</v>
      </c>
      <c r="N22" s="169">
        <f>H22+J22+L22</f>
        <v>25406</v>
      </c>
      <c r="O22" s="144">
        <f>I22+K22+M22</f>
        <v>2615</v>
      </c>
      <c r="P22" s="143">
        <f>O22/F22</f>
        <v>100.57692307692308</v>
      </c>
      <c r="Q22" s="135">
        <f>+N22/O22</f>
        <v>9.71548757170172</v>
      </c>
      <c r="R22" s="170">
        <v>89334</v>
      </c>
      <c r="S22" s="159">
        <f t="shared" si="0"/>
        <v>-0.7156065999507466</v>
      </c>
      <c r="T22" s="171">
        <v>379959.25</v>
      </c>
      <c r="U22" s="145">
        <v>32033</v>
      </c>
      <c r="V22" s="189">
        <f>T22/U22</f>
        <v>11.861494396403709</v>
      </c>
      <c r="W22" s="291"/>
    </row>
    <row r="23" spans="1:23" s="5" customFormat="1" ht="15.75" customHeight="1">
      <c r="A23" s="83">
        <v>19</v>
      </c>
      <c r="B23" s="240" t="s">
        <v>73</v>
      </c>
      <c r="C23" s="219">
        <v>40606</v>
      </c>
      <c r="D23" s="220" t="s">
        <v>50</v>
      </c>
      <c r="E23" s="221">
        <v>6</v>
      </c>
      <c r="F23" s="221">
        <v>6</v>
      </c>
      <c r="G23" s="221">
        <v>1</v>
      </c>
      <c r="H23" s="227">
        <v>3152.5</v>
      </c>
      <c r="I23" s="228">
        <v>210</v>
      </c>
      <c r="J23" s="227">
        <v>5390.5</v>
      </c>
      <c r="K23" s="228">
        <v>355</v>
      </c>
      <c r="L23" s="227">
        <v>6072</v>
      </c>
      <c r="M23" s="228">
        <v>392</v>
      </c>
      <c r="N23" s="229">
        <f>H23+J23+L23</f>
        <v>14615</v>
      </c>
      <c r="O23" s="230">
        <f>I23+K23+M23</f>
        <v>957</v>
      </c>
      <c r="P23" s="228">
        <f>O23/F23</f>
        <v>159.5</v>
      </c>
      <c r="Q23" s="231">
        <f>+N23/O23</f>
        <v>15.271682340647859</v>
      </c>
      <c r="R23" s="232"/>
      <c r="S23" s="218">
        <f t="shared" si="0"/>
      </c>
      <c r="T23" s="233">
        <v>14615</v>
      </c>
      <c r="U23" s="234">
        <v>957</v>
      </c>
      <c r="V23" s="241">
        <f>T23/U23</f>
        <v>15.271682340647859</v>
      </c>
      <c r="W23" s="291"/>
    </row>
    <row r="24" spans="1:23" s="5" customFormat="1" ht="15.75" customHeight="1">
      <c r="A24" s="83">
        <v>20</v>
      </c>
      <c r="B24" s="240" t="s">
        <v>74</v>
      </c>
      <c r="C24" s="219">
        <v>40606</v>
      </c>
      <c r="D24" s="220" t="s">
        <v>22</v>
      </c>
      <c r="E24" s="221">
        <v>30</v>
      </c>
      <c r="F24" s="221">
        <v>30</v>
      </c>
      <c r="G24" s="221">
        <v>1</v>
      </c>
      <c r="H24" s="222">
        <v>1729.5</v>
      </c>
      <c r="I24" s="223">
        <v>285</v>
      </c>
      <c r="J24" s="222">
        <v>3915</v>
      </c>
      <c r="K24" s="223">
        <v>603</v>
      </c>
      <c r="L24" s="222">
        <v>4702.5</v>
      </c>
      <c r="M24" s="223">
        <v>702</v>
      </c>
      <c r="N24" s="224">
        <f>SUM(H24+J24+L24)</f>
        <v>10347</v>
      </c>
      <c r="O24" s="225">
        <f>SUM(I24+K24+M24)</f>
        <v>1590</v>
      </c>
      <c r="P24" s="235">
        <f>O24/F24</f>
        <v>53</v>
      </c>
      <c r="Q24" s="217">
        <f>N24/O24</f>
        <v>6.507547169811321</v>
      </c>
      <c r="R24" s="222"/>
      <c r="S24" s="218">
        <f t="shared" si="0"/>
      </c>
      <c r="T24" s="222">
        <v>10347</v>
      </c>
      <c r="U24" s="223">
        <v>1590</v>
      </c>
      <c r="V24" s="241">
        <f>T24/U24</f>
        <v>6.507547169811321</v>
      </c>
      <c r="W24" s="291"/>
    </row>
    <row r="25" spans="1:23" s="5" customFormat="1" ht="15.75" customHeight="1">
      <c r="A25" s="83">
        <v>21</v>
      </c>
      <c r="B25" s="215" t="s">
        <v>36</v>
      </c>
      <c r="C25" s="139">
        <v>40557</v>
      </c>
      <c r="D25" s="172" t="s">
        <v>13</v>
      </c>
      <c r="E25" s="173">
        <v>66</v>
      </c>
      <c r="F25" s="173">
        <v>18</v>
      </c>
      <c r="G25" s="173">
        <v>8</v>
      </c>
      <c r="H25" s="163">
        <v>1628</v>
      </c>
      <c r="I25" s="140">
        <v>352</v>
      </c>
      <c r="J25" s="163">
        <v>2683</v>
      </c>
      <c r="K25" s="140">
        <v>530</v>
      </c>
      <c r="L25" s="163">
        <v>3528</v>
      </c>
      <c r="M25" s="140">
        <v>597</v>
      </c>
      <c r="N25" s="164">
        <f>+H25+J25+L25</f>
        <v>7839</v>
      </c>
      <c r="O25" s="141">
        <f>+I25+K25+M25</f>
        <v>1479</v>
      </c>
      <c r="P25" s="137">
        <f>+O25/F25</f>
        <v>82.16666666666667</v>
      </c>
      <c r="Q25" s="158">
        <f>+N25/O25</f>
        <v>5.300202839756592</v>
      </c>
      <c r="R25" s="163">
        <v>24159</v>
      </c>
      <c r="S25" s="159">
        <f t="shared" si="0"/>
        <v>-0.6755246491990563</v>
      </c>
      <c r="T25" s="163">
        <v>2583333</v>
      </c>
      <c r="U25" s="140">
        <v>248463</v>
      </c>
      <c r="V25" s="190">
        <f>+T25/U25</f>
        <v>10.397254319556634</v>
      </c>
      <c r="W25" s="291"/>
    </row>
    <row r="26" spans="1:23" s="5" customFormat="1" ht="15.75" customHeight="1">
      <c r="A26" s="83">
        <v>22</v>
      </c>
      <c r="B26" s="213" t="s">
        <v>44</v>
      </c>
      <c r="C26" s="136">
        <v>40571</v>
      </c>
      <c r="D26" s="154" t="s">
        <v>39</v>
      </c>
      <c r="E26" s="155">
        <v>20</v>
      </c>
      <c r="F26" s="155">
        <v>11</v>
      </c>
      <c r="G26" s="155">
        <v>6</v>
      </c>
      <c r="H26" s="174">
        <v>1828</v>
      </c>
      <c r="I26" s="146">
        <v>277</v>
      </c>
      <c r="J26" s="174">
        <v>2756</v>
      </c>
      <c r="K26" s="146">
        <v>389</v>
      </c>
      <c r="L26" s="174">
        <v>2997</v>
      </c>
      <c r="M26" s="146">
        <v>427</v>
      </c>
      <c r="N26" s="175">
        <v>7581</v>
      </c>
      <c r="O26" s="147">
        <v>1093</v>
      </c>
      <c r="P26" s="176">
        <v>99.36363636363636</v>
      </c>
      <c r="Q26" s="177">
        <v>6.935956084172004</v>
      </c>
      <c r="R26" s="178">
        <v>12557</v>
      </c>
      <c r="S26" s="159">
        <f t="shared" si="0"/>
        <v>-0.3962729951421518</v>
      </c>
      <c r="T26" s="178">
        <v>744298</v>
      </c>
      <c r="U26" s="148">
        <v>59545</v>
      </c>
      <c r="V26" s="191">
        <v>12.499756486690739</v>
      </c>
      <c r="W26" s="291"/>
    </row>
    <row r="27" spans="1:23" s="5" customFormat="1" ht="15.75" customHeight="1">
      <c r="A27" s="83">
        <v>23</v>
      </c>
      <c r="B27" s="214" t="s">
        <v>52</v>
      </c>
      <c r="C27" s="139">
        <v>40592</v>
      </c>
      <c r="D27" s="161" t="s">
        <v>23</v>
      </c>
      <c r="E27" s="162">
        <v>168</v>
      </c>
      <c r="F27" s="162">
        <v>10</v>
      </c>
      <c r="G27" s="162">
        <v>3</v>
      </c>
      <c r="H27" s="163">
        <v>1617</v>
      </c>
      <c r="I27" s="140">
        <v>138</v>
      </c>
      <c r="J27" s="163">
        <v>2289</v>
      </c>
      <c r="K27" s="140">
        <v>210</v>
      </c>
      <c r="L27" s="163">
        <v>3078</v>
      </c>
      <c r="M27" s="140">
        <v>298</v>
      </c>
      <c r="N27" s="164">
        <f>+H27+J27+L27</f>
        <v>6984</v>
      </c>
      <c r="O27" s="141">
        <f>+I27+K27+M27</f>
        <v>646</v>
      </c>
      <c r="P27" s="165">
        <f>IF(N27&lt;&gt;0,O27/F27,"")</f>
        <v>64.6</v>
      </c>
      <c r="Q27" s="133">
        <f>IF(N27&lt;&gt;0,N27/O27,"")</f>
        <v>10.811145510835914</v>
      </c>
      <c r="R27" s="163">
        <v>147138</v>
      </c>
      <c r="S27" s="159">
        <f t="shared" si="0"/>
        <v>-0.9525343555029971</v>
      </c>
      <c r="T27" s="163">
        <v>570239</v>
      </c>
      <c r="U27" s="140">
        <v>50905</v>
      </c>
      <c r="V27" s="134">
        <f>T27/U27</f>
        <v>11.202023376878499</v>
      </c>
      <c r="W27" s="291"/>
    </row>
    <row r="28" spans="1:23" s="5" customFormat="1" ht="15.75" customHeight="1">
      <c r="A28" s="83">
        <v>24</v>
      </c>
      <c r="B28" s="212" t="s">
        <v>37</v>
      </c>
      <c r="C28" s="136">
        <v>40557</v>
      </c>
      <c r="D28" s="154" t="s">
        <v>50</v>
      </c>
      <c r="E28" s="155">
        <v>50</v>
      </c>
      <c r="F28" s="155">
        <v>8</v>
      </c>
      <c r="G28" s="155">
        <v>8</v>
      </c>
      <c r="H28" s="168">
        <v>916.5</v>
      </c>
      <c r="I28" s="143">
        <v>111</v>
      </c>
      <c r="J28" s="168">
        <v>2044</v>
      </c>
      <c r="K28" s="143">
        <v>242</v>
      </c>
      <c r="L28" s="168">
        <v>2336</v>
      </c>
      <c r="M28" s="143">
        <v>277</v>
      </c>
      <c r="N28" s="169">
        <f>H28+J28+L28</f>
        <v>5296.5</v>
      </c>
      <c r="O28" s="144">
        <f>I28+K28+M28</f>
        <v>630</v>
      </c>
      <c r="P28" s="143">
        <f>O28/F28</f>
        <v>78.75</v>
      </c>
      <c r="Q28" s="135">
        <f>+N28/O28</f>
        <v>8.407142857142857</v>
      </c>
      <c r="R28" s="170">
        <v>5569</v>
      </c>
      <c r="S28" s="159">
        <f t="shared" si="0"/>
        <v>-0.04893158556293769</v>
      </c>
      <c r="T28" s="171">
        <v>1271923</v>
      </c>
      <c r="U28" s="145">
        <v>105665</v>
      </c>
      <c r="V28" s="189">
        <f>T28/U28</f>
        <v>12.037316045994416</v>
      </c>
      <c r="W28" s="291"/>
    </row>
    <row r="29" spans="1:23" s="5" customFormat="1" ht="15.75" customHeight="1">
      <c r="A29" s="83">
        <v>25</v>
      </c>
      <c r="B29" s="212" t="s">
        <v>31</v>
      </c>
      <c r="C29" s="136">
        <v>40543</v>
      </c>
      <c r="D29" s="154" t="s">
        <v>50</v>
      </c>
      <c r="E29" s="155">
        <v>99</v>
      </c>
      <c r="F29" s="155">
        <v>4</v>
      </c>
      <c r="G29" s="155">
        <v>10</v>
      </c>
      <c r="H29" s="168">
        <v>546</v>
      </c>
      <c r="I29" s="143">
        <v>135</v>
      </c>
      <c r="J29" s="168">
        <v>2091</v>
      </c>
      <c r="K29" s="143">
        <v>523</v>
      </c>
      <c r="L29" s="168">
        <v>2091</v>
      </c>
      <c r="M29" s="143">
        <v>523</v>
      </c>
      <c r="N29" s="169">
        <f>H29+J29+L29</f>
        <v>4728</v>
      </c>
      <c r="O29" s="144">
        <f>I29+K29+M29</f>
        <v>1181</v>
      </c>
      <c r="P29" s="143">
        <f>O29/F29</f>
        <v>295.25</v>
      </c>
      <c r="Q29" s="135">
        <f>+N29/O29</f>
        <v>4.003386960203217</v>
      </c>
      <c r="R29" s="170">
        <v>1603</v>
      </c>
      <c r="S29" s="159">
        <f t="shared" si="0"/>
        <v>1.9494697442295696</v>
      </c>
      <c r="T29" s="171">
        <v>1382234</v>
      </c>
      <c r="U29" s="145">
        <v>126891</v>
      </c>
      <c r="V29" s="189">
        <f>T29/U29</f>
        <v>10.893081463618381</v>
      </c>
      <c r="W29" s="291"/>
    </row>
    <row r="30" spans="1:23" s="5" customFormat="1" ht="15.75" customHeight="1">
      <c r="A30" s="83">
        <v>26</v>
      </c>
      <c r="B30" s="215" t="s">
        <v>48</v>
      </c>
      <c r="C30" s="139">
        <v>40585</v>
      </c>
      <c r="D30" s="172" t="s">
        <v>13</v>
      </c>
      <c r="E30" s="173">
        <v>41</v>
      </c>
      <c r="F30" s="173">
        <v>24</v>
      </c>
      <c r="G30" s="173">
        <v>4</v>
      </c>
      <c r="H30" s="163">
        <v>915</v>
      </c>
      <c r="I30" s="140">
        <v>141</v>
      </c>
      <c r="J30" s="163">
        <v>1702</v>
      </c>
      <c r="K30" s="140">
        <v>235</v>
      </c>
      <c r="L30" s="163">
        <v>1566</v>
      </c>
      <c r="M30" s="140">
        <v>216</v>
      </c>
      <c r="N30" s="164">
        <f>+H30+J30+L30</f>
        <v>4183</v>
      </c>
      <c r="O30" s="141">
        <f>+I30+K30+M30</f>
        <v>592</v>
      </c>
      <c r="P30" s="137">
        <f>+O30/F30</f>
        <v>24.666666666666668</v>
      </c>
      <c r="Q30" s="158">
        <f>+N30/O30</f>
        <v>7.065878378378378</v>
      </c>
      <c r="R30" s="163">
        <v>10862</v>
      </c>
      <c r="S30" s="159">
        <f t="shared" si="0"/>
        <v>-0.614895967593445</v>
      </c>
      <c r="T30" s="163">
        <v>338696</v>
      </c>
      <c r="U30" s="140">
        <v>27929</v>
      </c>
      <c r="V30" s="190">
        <f>+T30/U30</f>
        <v>12.127036413763472</v>
      </c>
      <c r="W30" s="291"/>
    </row>
    <row r="31" spans="1:23" s="5" customFormat="1" ht="15.75" customHeight="1">
      <c r="A31" s="83">
        <v>27</v>
      </c>
      <c r="B31" s="213" t="s">
        <v>34</v>
      </c>
      <c r="C31" s="136">
        <v>40550</v>
      </c>
      <c r="D31" s="154" t="s">
        <v>22</v>
      </c>
      <c r="E31" s="155">
        <v>243</v>
      </c>
      <c r="F31" s="155">
        <v>8</v>
      </c>
      <c r="G31" s="155">
        <v>9</v>
      </c>
      <c r="H31" s="156">
        <v>1069</v>
      </c>
      <c r="I31" s="137">
        <v>213</v>
      </c>
      <c r="J31" s="156">
        <v>1237</v>
      </c>
      <c r="K31" s="137">
        <v>256</v>
      </c>
      <c r="L31" s="156">
        <v>1162</v>
      </c>
      <c r="M31" s="137">
        <v>233</v>
      </c>
      <c r="N31" s="157">
        <f>SUM(H31+J31+L31)</f>
        <v>3468</v>
      </c>
      <c r="O31" s="138">
        <f>SUM(I31+K31+M31)</f>
        <v>702</v>
      </c>
      <c r="P31" s="165">
        <f>O31/F31</f>
        <v>87.75</v>
      </c>
      <c r="Q31" s="133">
        <f>N31/O31</f>
        <v>4.94017094017094</v>
      </c>
      <c r="R31" s="156">
        <v>7728.5</v>
      </c>
      <c r="S31" s="159">
        <f t="shared" si="0"/>
        <v>-0.5512712686808565</v>
      </c>
      <c r="T31" s="156">
        <v>7270398.5</v>
      </c>
      <c r="U31" s="137">
        <v>945992</v>
      </c>
      <c r="V31" s="189">
        <f>T31/U31</f>
        <v>7.685475669984524</v>
      </c>
      <c r="W31" s="291"/>
    </row>
    <row r="32" spans="1:23" s="5" customFormat="1" ht="15.75" customHeight="1">
      <c r="A32" s="83">
        <v>28</v>
      </c>
      <c r="B32" s="211" t="s">
        <v>41</v>
      </c>
      <c r="C32" s="136">
        <v>40557</v>
      </c>
      <c r="D32" s="154" t="s">
        <v>24</v>
      </c>
      <c r="E32" s="155">
        <v>129</v>
      </c>
      <c r="F32" s="155">
        <v>6</v>
      </c>
      <c r="G32" s="155">
        <v>8</v>
      </c>
      <c r="H32" s="156">
        <v>663</v>
      </c>
      <c r="I32" s="137">
        <v>104</v>
      </c>
      <c r="J32" s="156">
        <v>972</v>
      </c>
      <c r="K32" s="137">
        <v>150</v>
      </c>
      <c r="L32" s="156">
        <v>1460</v>
      </c>
      <c r="M32" s="137">
        <v>220</v>
      </c>
      <c r="N32" s="157">
        <f>+L32+J32+H32</f>
        <v>3095</v>
      </c>
      <c r="O32" s="138">
        <f>+M32+K32+I32</f>
        <v>474</v>
      </c>
      <c r="P32" s="137">
        <f>+O32/F32</f>
        <v>79</v>
      </c>
      <c r="Q32" s="158">
        <f>+N32/O32</f>
        <v>6.529535864978903</v>
      </c>
      <c r="R32" s="156">
        <v>1984</v>
      </c>
      <c r="S32" s="159">
        <f t="shared" si="0"/>
        <v>0.5599798387096774</v>
      </c>
      <c r="T32" s="156">
        <v>1365845</v>
      </c>
      <c r="U32" s="137">
        <v>119663</v>
      </c>
      <c r="V32" s="188">
        <f>+T32/U32</f>
        <v>11.414096253645654</v>
      </c>
      <c r="W32" s="291"/>
    </row>
    <row r="33" spans="1:23" s="5" customFormat="1" ht="15.75" customHeight="1">
      <c r="A33" s="83">
        <v>29</v>
      </c>
      <c r="B33" s="240" t="s">
        <v>75</v>
      </c>
      <c r="C33" s="219">
        <v>40606</v>
      </c>
      <c r="D33" s="220" t="s">
        <v>50</v>
      </c>
      <c r="E33" s="221">
        <v>3</v>
      </c>
      <c r="F33" s="221">
        <v>3</v>
      </c>
      <c r="G33" s="221">
        <v>1</v>
      </c>
      <c r="H33" s="227">
        <v>510</v>
      </c>
      <c r="I33" s="228">
        <v>56</v>
      </c>
      <c r="J33" s="227">
        <v>922</v>
      </c>
      <c r="K33" s="228">
        <v>97</v>
      </c>
      <c r="L33" s="227">
        <v>1106</v>
      </c>
      <c r="M33" s="228">
        <v>110</v>
      </c>
      <c r="N33" s="229">
        <f>H33+J33+L33</f>
        <v>2538</v>
      </c>
      <c r="O33" s="230">
        <f>I33+K33+M33</f>
        <v>263</v>
      </c>
      <c r="P33" s="228">
        <f>O33/F33</f>
        <v>87.66666666666667</v>
      </c>
      <c r="Q33" s="231">
        <f>+N33/O33</f>
        <v>9.65019011406844</v>
      </c>
      <c r="R33" s="232"/>
      <c r="S33" s="218">
        <f t="shared" si="0"/>
      </c>
      <c r="T33" s="233">
        <v>2538</v>
      </c>
      <c r="U33" s="234">
        <v>263</v>
      </c>
      <c r="V33" s="241">
        <f>T33/U33</f>
        <v>9.65019011406844</v>
      </c>
      <c r="W33" s="291"/>
    </row>
    <row r="34" spans="1:23" s="5" customFormat="1" ht="15.75" customHeight="1">
      <c r="A34" s="83">
        <v>30</v>
      </c>
      <c r="B34" s="212" t="s">
        <v>60</v>
      </c>
      <c r="C34" s="136">
        <v>40522</v>
      </c>
      <c r="D34" s="154" t="s">
        <v>50</v>
      </c>
      <c r="E34" s="155">
        <v>127</v>
      </c>
      <c r="F34" s="155">
        <v>5</v>
      </c>
      <c r="G34" s="155">
        <v>13</v>
      </c>
      <c r="H34" s="168">
        <v>259</v>
      </c>
      <c r="I34" s="143">
        <v>42</v>
      </c>
      <c r="J34" s="168">
        <v>1218</v>
      </c>
      <c r="K34" s="143">
        <v>197</v>
      </c>
      <c r="L34" s="168">
        <v>720</v>
      </c>
      <c r="M34" s="143">
        <v>112</v>
      </c>
      <c r="N34" s="169">
        <f>H34+J34+L34</f>
        <v>2197</v>
      </c>
      <c r="O34" s="144">
        <f>I34+K34+M34</f>
        <v>351</v>
      </c>
      <c r="P34" s="143">
        <f>O34/F34</f>
        <v>70.2</v>
      </c>
      <c r="Q34" s="135">
        <f>+N34/O34</f>
        <v>6.2592592592592595</v>
      </c>
      <c r="R34" s="170">
        <v>1984</v>
      </c>
      <c r="S34" s="159">
        <f t="shared" si="0"/>
        <v>0.10735887096774194</v>
      </c>
      <c r="T34" s="171">
        <v>2451207</v>
      </c>
      <c r="U34" s="145">
        <v>232739</v>
      </c>
      <c r="V34" s="189">
        <f>T34/U34</f>
        <v>10.531999364094544</v>
      </c>
      <c r="W34" s="291"/>
    </row>
    <row r="35" spans="1:23" s="5" customFormat="1" ht="15.75" customHeight="1">
      <c r="A35" s="83">
        <v>31</v>
      </c>
      <c r="B35" s="214" t="s">
        <v>76</v>
      </c>
      <c r="C35" s="139">
        <v>40908</v>
      </c>
      <c r="D35" s="161" t="s">
        <v>8</v>
      </c>
      <c r="E35" s="162">
        <v>20</v>
      </c>
      <c r="F35" s="162">
        <v>3</v>
      </c>
      <c r="G35" s="162">
        <v>7</v>
      </c>
      <c r="H35" s="163">
        <v>252</v>
      </c>
      <c r="I35" s="140">
        <v>39</v>
      </c>
      <c r="J35" s="163">
        <v>897</v>
      </c>
      <c r="K35" s="140">
        <v>137</v>
      </c>
      <c r="L35" s="163">
        <v>932</v>
      </c>
      <c r="M35" s="140">
        <v>142</v>
      </c>
      <c r="N35" s="164">
        <v>2081</v>
      </c>
      <c r="O35" s="141">
        <v>318</v>
      </c>
      <c r="P35" s="160">
        <f>IF(N35&lt;&gt;0,O35/F35,"")</f>
        <v>106</v>
      </c>
      <c r="Q35" s="133">
        <f>IF(N35&lt;&gt;0,N35/O35,"")</f>
        <v>6.544025157232705</v>
      </c>
      <c r="R35" s="163"/>
      <c r="S35" s="159">
        <f t="shared" si="0"/>
      </c>
      <c r="T35" s="167">
        <v>95438</v>
      </c>
      <c r="U35" s="142">
        <v>10059</v>
      </c>
      <c r="V35" s="192">
        <f>IF(T35&lt;&gt;0,T35/U35,"")</f>
        <v>9.487821851078635</v>
      </c>
      <c r="W35" s="291"/>
    </row>
    <row r="36" spans="1:23" s="5" customFormat="1" ht="15.75" customHeight="1">
      <c r="A36" s="83">
        <v>32</v>
      </c>
      <c r="B36" s="213" t="s">
        <v>29</v>
      </c>
      <c r="C36" s="136">
        <v>40536</v>
      </c>
      <c r="D36" s="154" t="s">
        <v>24</v>
      </c>
      <c r="E36" s="155">
        <v>112</v>
      </c>
      <c r="F36" s="155">
        <v>11</v>
      </c>
      <c r="G36" s="155">
        <v>11</v>
      </c>
      <c r="H36" s="156">
        <v>157</v>
      </c>
      <c r="I36" s="137">
        <v>24</v>
      </c>
      <c r="J36" s="156">
        <v>966</v>
      </c>
      <c r="K36" s="137">
        <v>138</v>
      </c>
      <c r="L36" s="156">
        <v>899</v>
      </c>
      <c r="M36" s="137">
        <v>121</v>
      </c>
      <c r="N36" s="157">
        <f>+L36+J36+H36</f>
        <v>2022</v>
      </c>
      <c r="O36" s="138">
        <f>+M36+K36+I36</f>
        <v>283</v>
      </c>
      <c r="P36" s="137">
        <f>+O36/F36</f>
        <v>25.727272727272727</v>
      </c>
      <c r="Q36" s="158">
        <f aca="true" t="shared" si="3" ref="Q36:Q43">+N36/O36</f>
        <v>7.144876325088339</v>
      </c>
      <c r="R36" s="156">
        <v>5190</v>
      </c>
      <c r="S36" s="159">
        <f t="shared" si="0"/>
        <v>-0.6104046242774567</v>
      </c>
      <c r="T36" s="156">
        <v>2734777</v>
      </c>
      <c r="U36" s="137">
        <v>241609</v>
      </c>
      <c r="V36" s="188">
        <f>+T36/U36</f>
        <v>11.319019572946372</v>
      </c>
      <c r="W36" s="291"/>
    </row>
    <row r="37" spans="1:23" s="5" customFormat="1" ht="15.75" customHeight="1">
      <c r="A37" s="83">
        <v>33</v>
      </c>
      <c r="B37" s="215" t="s">
        <v>55</v>
      </c>
      <c r="C37" s="139">
        <v>40592</v>
      </c>
      <c r="D37" s="172" t="s">
        <v>13</v>
      </c>
      <c r="E37" s="173">
        <v>68</v>
      </c>
      <c r="F37" s="173">
        <v>9</v>
      </c>
      <c r="G37" s="173">
        <v>3</v>
      </c>
      <c r="H37" s="163">
        <v>358</v>
      </c>
      <c r="I37" s="140">
        <v>37</v>
      </c>
      <c r="J37" s="163">
        <v>660</v>
      </c>
      <c r="K37" s="140">
        <v>74</v>
      </c>
      <c r="L37" s="163">
        <v>925</v>
      </c>
      <c r="M37" s="140">
        <v>103</v>
      </c>
      <c r="N37" s="164">
        <f>+H37+J37+L37</f>
        <v>1943</v>
      </c>
      <c r="O37" s="141">
        <f>+I37+K37+M37</f>
        <v>214</v>
      </c>
      <c r="P37" s="137">
        <f>+O37/F37</f>
        <v>23.77777777777778</v>
      </c>
      <c r="Q37" s="158">
        <f t="shared" si="3"/>
        <v>9.07943925233645</v>
      </c>
      <c r="R37" s="163">
        <v>10410</v>
      </c>
      <c r="S37" s="159">
        <f aca="true" t="shared" si="4" ref="S37:S68">IF(R37&lt;&gt;0,-(R37-N37)/R37,"")</f>
        <v>-0.8133525456292027</v>
      </c>
      <c r="T37" s="163">
        <v>146907</v>
      </c>
      <c r="U37" s="140">
        <v>15111</v>
      </c>
      <c r="V37" s="190">
        <f>+T37/U37</f>
        <v>9.721858248957712</v>
      </c>
      <c r="W37" s="291"/>
    </row>
    <row r="38" spans="1:23" s="5" customFormat="1" ht="15.75" customHeight="1">
      <c r="A38" s="83">
        <v>34</v>
      </c>
      <c r="B38" s="213" t="s">
        <v>77</v>
      </c>
      <c r="C38" s="136">
        <v>40564</v>
      </c>
      <c r="D38" s="154" t="s">
        <v>50</v>
      </c>
      <c r="E38" s="155">
        <v>160</v>
      </c>
      <c r="F38" s="155">
        <v>5</v>
      </c>
      <c r="G38" s="155">
        <v>7</v>
      </c>
      <c r="H38" s="168">
        <v>378</v>
      </c>
      <c r="I38" s="143">
        <v>54</v>
      </c>
      <c r="J38" s="168">
        <v>690</v>
      </c>
      <c r="K38" s="143">
        <v>100</v>
      </c>
      <c r="L38" s="168">
        <v>725</v>
      </c>
      <c r="M38" s="143">
        <v>107</v>
      </c>
      <c r="N38" s="169">
        <f>H38+J38+L38</f>
        <v>1793</v>
      </c>
      <c r="O38" s="144">
        <f>I38+K38+M38</f>
        <v>261</v>
      </c>
      <c r="P38" s="143">
        <f>O38/F38</f>
        <v>52.2</v>
      </c>
      <c r="Q38" s="135">
        <f t="shared" si="3"/>
        <v>6.869731800766283</v>
      </c>
      <c r="R38" s="170">
        <v>4066</v>
      </c>
      <c r="S38" s="159">
        <f t="shared" si="4"/>
        <v>-0.559026069847516</v>
      </c>
      <c r="T38" s="171">
        <v>1693581.5</v>
      </c>
      <c r="U38" s="145">
        <v>228322</v>
      </c>
      <c r="V38" s="189">
        <f>T38/U38</f>
        <v>7.417513424023966</v>
      </c>
      <c r="W38" s="291"/>
    </row>
    <row r="39" spans="1:23" s="5" customFormat="1" ht="15.75" customHeight="1">
      <c r="A39" s="83">
        <v>35</v>
      </c>
      <c r="B39" s="215" t="s">
        <v>10</v>
      </c>
      <c r="C39" s="139">
        <v>40522</v>
      </c>
      <c r="D39" s="172" t="s">
        <v>13</v>
      </c>
      <c r="E39" s="173">
        <v>110</v>
      </c>
      <c r="F39" s="173">
        <v>4</v>
      </c>
      <c r="G39" s="173">
        <v>13</v>
      </c>
      <c r="H39" s="163">
        <v>308</v>
      </c>
      <c r="I39" s="140">
        <v>63</v>
      </c>
      <c r="J39" s="163">
        <v>609</v>
      </c>
      <c r="K39" s="140">
        <v>126</v>
      </c>
      <c r="L39" s="163">
        <v>688</v>
      </c>
      <c r="M39" s="140">
        <v>142</v>
      </c>
      <c r="N39" s="164">
        <f>+H39+J39+L39</f>
        <v>1605</v>
      </c>
      <c r="O39" s="141">
        <f>+I39+K39+M39</f>
        <v>331</v>
      </c>
      <c r="P39" s="137">
        <f>+O39/F39</f>
        <v>82.75</v>
      </c>
      <c r="Q39" s="158">
        <f t="shared" si="3"/>
        <v>4.848942598187311</v>
      </c>
      <c r="R39" s="163">
        <v>346</v>
      </c>
      <c r="S39" s="159">
        <f t="shared" si="4"/>
        <v>3.638728323699422</v>
      </c>
      <c r="T39" s="163">
        <v>5013951</v>
      </c>
      <c r="U39" s="140">
        <v>477107</v>
      </c>
      <c r="V39" s="190">
        <f>+T39/U39</f>
        <v>10.509070292408202</v>
      </c>
      <c r="W39" s="291"/>
    </row>
    <row r="40" spans="1:23" s="5" customFormat="1" ht="15.75" customHeight="1">
      <c r="A40" s="83">
        <v>36</v>
      </c>
      <c r="B40" s="213" t="s">
        <v>78</v>
      </c>
      <c r="C40" s="136">
        <v>40459</v>
      </c>
      <c r="D40" s="154" t="s">
        <v>50</v>
      </c>
      <c r="E40" s="155">
        <v>142</v>
      </c>
      <c r="F40" s="155">
        <v>2</v>
      </c>
      <c r="G40" s="155">
        <v>17</v>
      </c>
      <c r="H40" s="168">
        <v>444</v>
      </c>
      <c r="I40" s="143">
        <v>105</v>
      </c>
      <c r="J40" s="168">
        <v>615</v>
      </c>
      <c r="K40" s="143">
        <v>134</v>
      </c>
      <c r="L40" s="168">
        <v>483</v>
      </c>
      <c r="M40" s="143">
        <v>113</v>
      </c>
      <c r="N40" s="169">
        <f>H40+J40+L40</f>
        <v>1542</v>
      </c>
      <c r="O40" s="144">
        <f>I40+K40+M40</f>
        <v>352</v>
      </c>
      <c r="P40" s="143">
        <f>O40/F40</f>
        <v>176</v>
      </c>
      <c r="Q40" s="135">
        <f t="shared" si="3"/>
        <v>4.380681818181818</v>
      </c>
      <c r="R40" s="168"/>
      <c r="S40" s="159">
        <f t="shared" si="4"/>
      </c>
      <c r="T40" s="171">
        <v>1579980</v>
      </c>
      <c r="U40" s="145">
        <v>185602</v>
      </c>
      <c r="V40" s="189">
        <f>T40/U40</f>
        <v>8.512731543841122</v>
      </c>
      <c r="W40" s="291"/>
    </row>
    <row r="41" spans="1:23" s="5" customFormat="1" ht="15.75" customHeight="1">
      <c r="A41" s="83">
        <v>37</v>
      </c>
      <c r="B41" s="213" t="s">
        <v>20</v>
      </c>
      <c r="C41" s="136">
        <v>40515</v>
      </c>
      <c r="D41" s="154" t="s">
        <v>50</v>
      </c>
      <c r="E41" s="155">
        <v>62</v>
      </c>
      <c r="F41" s="155">
        <v>9</v>
      </c>
      <c r="G41" s="155">
        <v>14</v>
      </c>
      <c r="H41" s="168">
        <v>267</v>
      </c>
      <c r="I41" s="143">
        <v>65</v>
      </c>
      <c r="J41" s="168">
        <v>602</v>
      </c>
      <c r="K41" s="143">
        <v>94</v>
      </c>
      <c r="L41" s="168">
        <v>665</v>
      </c>
      <c r="M41" s="143">
        <v>106</v>
      </c>
      <c r="N41" s="169">
        <f>H41+J41+L41</f>
        <v>1534</v>
      </c>
      <c r="O41" s="144">
        <f>I41+K41+M41</f>
        <v>265</v>
      </c>
      <c r="P41" s="143">
        <f>O41/F41</f>
        <v>29.444444444444443</v>
      </c>
      <c r="Q41" s="135">
        <f t="shared" si="3"/>
        <v>5.788679245283019</v>
      </c>
      <c r="R41" s="170">
        <v>6316.5</v>
      </c>
      <c r="S41" s="159">
        <f t="shared" si="4"/>
        <v>-0.7571439879680203</v>
      </c>
      <c r="T41" s="171">
        <v>999838</v>
      </c>
      <c r="U41" s="145">
        <v>121521</v>
      </c>
      <c r="V41" s="189">
        <f>T41/U41</f>
        <v>8.227697270430625</v>
      </c>
      <c r="W41" s="291"/>
    </row>
    <row r="42" spans="1:23" s="5" customFormat="1" ht="15.75" customHeight="1">
      <c r="A42" s="83">
        <v>38</v>
      </c>
      <c r="B42" s="213" t="s">
        <v>66</v>
      </c>
      <c r="C42" s="136">
        <v>40543</v>
      </c>
      <c r="D42" s="154" t="s">
        <v>24</v>
      </c>
      <c r="E42" s="155">
        <v>118</v>
      </c>
      <c r="F42" s="155">
        <v>3</v>
      </c>
      <c r="G42" s="155">
        <v>10</v>
      </c>
      <c r="H42" s="156">
        <v>296</v>
      </c>
      <c r="I42" s="137">
        <v>67</v>
      </c>
      <c r="J42" s="156">
        <v>317</v>
      </c>
      <c r="K42" s="137">
        <v>71</v>
      </c>
      <c r="L42" s="156">
        <v>389</v>
      </c>
      <c r="M42" s="137">
        <v>81</v>
      </c>
      <c r="N42" s="157">
        <f>+L42+J42+H42</f>
        <v>1002</v>
      </c>
      <c r="O42" s="138">
        <f>+M42+K42+I42</f>
        <v>219</v>
      </c>
      <c r="P42" s="137">
        <f>+O42/F42</f>
        <v>73</v>
      </c>
      <c r="Q42" s="158">
        <f t="shared" si="3"/>
        <v>4.575342465753424</v>
      </c>
      <c r="R42" s="156">
        <v>407</v>
      </c>
      <c r="S42" s="159">
        <f t="shared" si="4"/>
        <v>1.461916461916462</v>
      </c>
      <c r="T42" s="156">
        <v>202062</v>
      </c>
      <c r="U42" s="137">
        <v>22443</v>
      </c>
      <c r="V42" s="188">
        <f>+T42/U42</f>
        <v>9.003341799224703</v>
      </c>
      <c r="W42" s="291"/>
    </row>
    <row r="43" spans="1:23" s="5" customFormat="1" ht="15.75" customHeight="1">
      <c r="A43" s="83">
        <v>39</v>
      </c>
      <c r="B43" s="213" t="s">
        <v>51</v>
      </c>
      <c r="C43" s="136">
        <v>40487</v>
      </c>
      <c r="D43" s="154" t="s">
        <v>22</v>
      </c>
      <c r="E43" s="155">
        <v>162</v>
      </c>
      <c r="F43" s="155">
        <v>1</v>
      </c>
      <c r="G43" s="155">
        <v>16</v>
      </c>
      <c r="H43" s="156">
        <v>132</v>
      </c>
      <c r="I43" s="137">
        <v>25</v>
      </c>
      <c r="J43" s="156">
        <v>290</v>
      </c>
      <c r="K43" s="137">
        <v>56</v>
      </c>
      <c r="L43" s="156">
        <v>483</v>
      </c>
      <c r="M43" s="137">
        <v>93</v>
      </c>
      <c r="N43" s="157">
        <f>SUM(H43+J43+L43)</f>
        <v>905</v>
      </c>
      <c r="O43" s="138">
        <f>SUM(I43+K43+M43)</f>
        <v>174</v>
      </c>
      <c r="P43" s="137">
        <f>+O43/F43</f>
        <v>174</v>
      </c>
      <c r="Q43" s="158">
        <f t="shared" si="3"/>
        <v>5.2011494252873565</v>
      </c>
      <c r="R43" s="156">
        <v>60</v>
      </c>
      <c r="S43" s="159">
        <f t="shared" si="4"/>
        <v>14.083333333333334</v>
      </c>
      <c r="T43" s="156">
        <v>2300687.5</v>
      </c>
      <c r="U43" s="137">
        <v>252973</v>
      </c>
      <c r="V43" s="189">
        <f>T43/U43</f>
        <v>9.094597051859289</v>
      </c>
      <c r="W43" s="291"/>
    </row>
    <row r="44" spans="1:23" s="5" customFormat="1" ht="15.75" customHeight="1">
      <c r="A44" s="83">
        <v>40</v>
      </c>
      <c r="B44" s="213" t="s">
        <v>57</v>
      </c>
      <c r="C44" s="136">
        <v>40592</v>
      </c>
      <c r="D44" s="154" t="s">
        <v>32</v>
      </c>
      <c r="E44" s="155">
        <v>3</v>
      </c>
      <c r="F44" s="155">
        <v>1</v>
      </c>
      <c r="G44" s="155">
        <v>3</v>
      </c>
      <c r="H44" s="156">
        <v>203</v>
      </c>
      <c r="I44" s="137">
        <v>29</v>
      </c>
      <c r="J44" s="156">
        <v>266</v>
      </c>
      <c r="K44" s="137">
        <v>38</v>
      </c>
      <c r="L44" s="156">
        <v>406</v>
      </c>
      <c r="M44" s="137">
        <v>58</v>
      </c>
      <c r="N44" s="157">
        <f>H44+J44+L44</f>
        <v>875</v>
      </c>
      <c r="O44" s="138">
        <f>I44+K44+M44</f>
        <v>125</v>
      </c>
      <c r="P44" s="165">
        <f>O44/F44</f>
        <v>125</v>
      </c>
      <c r="Q44" s="133">
        <f>N44/O44</f>
        <v>7</v>
      </c>
      <c r="R44" s="156">
        <v>1598</v>
      </c>
      <c r="S44" s="159">
        <f t="shared" si="4"/>
        <v>-0.4524405506883605</v>
      </c>
      <c r="T44" s="156">
        <v>7408</v>
      </c>
      <c r="U44" s="137">
        <v>1035</v>
      </c>
      <c r="V44" s="189">
        <f>T44/U44</f>
        <v>7.157487922705314</v>
      </c>
      <c r="W44" s="291"/>
    </row>
    <row r="45" spans="1:23" s="5" customFormat="1" ht="15.75" customHeight="1">
      <c r="A45" s="83">
        <v>41</v>
      </c>
      <c r="B45" s="213" t="s">
        <v>43</v>
      </c>
      <c r="C45" s="136">
        <v>40571</v>
      </c>
      <c r="D45" s="154" t="s">
        <v>24</v>
      </c>
      <c r="E45" s="155">
        <v>200</v>
      </c>
      <c r="F45" s="155">
        <v>3</v>
      </c>
      <c r="G45" s="155">
        <v>6</v>
      </c>
      <c r="H45" s="156">
        <v>180</v>
      </c>
      <c r="I45" s="137">
        <v>27</v>
      </c>
      <c r="J45" s="156">
        <v>348</v>
      </c>
      <c r="K45" s="137">
        <v>49</v>
      </c>
      <c r="L45" s="156">
        <v>325</v>
      </c>
      <c r="M45" s="137">
        <v>46</v>
      </c>
      <c r="N45" s="157">
        <f>+L45+J45+H45</f>
        <v>853</v>
      </c>
      <c r="O45" s="138">
        <f>+M45+K45+I45</f>
        <v>122</v>
      </c>
      <c r="P45" s="137">
        <f>+O45/F45</f>
        <v>40.666666666666664</v>
      </c>
      <c r="Q45" s="158">
        <f>+N45/O45</f>
        <v>6.991803278688525</v>
      </c>
      <c r="R45" s="156">
        <v>12879</v>
      </c>
      <c r="S45" s="159">
        <f t="shared" si="4"/>
        <v>-0.9337681497010637</v>
      </c>
      <c r="T45" s="156">
        <v>2968692</v>
      </c>
      <c r="U45" s="137">
        <v>241622</v>
      </c>
      <c r="V45" s="188">
        <f>+T45/U45</f>
        <v>12.286513645280644</v>
      </c>
      <c r="W45" s="291"/>
    </row>
    <row r="46" spans="1:23" s="5" customFormat="1" ht="15.75" customHeight="1">
      <c r="A46" s="83">
        <v>42</v>
      </c>
      <c r="B46" s="214" t="s">
        <v>19</v>
      </c>
      <c r="C46" s="139">
        <v>40515</v>
      </c>
      <c r="D46" s="161" t="s">
        <v>23</v>
      </c>
      <c r="E46" s="162">
        <v>337</v>
      </c>
      <c r="F46" s="162">
        <v>1</v>
      </c>
      <c r="G46" s="162">
        <v>14</v>
      </c>
      <c r="H46" s="163">
        <v>213</v>
      </c>
      <c r="I46" s="140">
        <v>165</v>
      </c>
      <c r="J46" s="163">
        <v>265</v>
      </c>
      <c r="K46" s="140">
        <v>201</v>
      </c>
      <c r="L46" s="163">
        <v>274</v>
      </c>
      <c r="M46" s="140">
        <v>199</v>
      </c>
      <c r="N46" s="164">
        <f>+H46+J46+L46</f>
        <v>752</v>
      </c>
      <c r="O46" s="141">
        <f>+I46+K46+M46</f>
        <v>565</v>
      </c>
      <c r="P46" s="165">
        <f>IF(N46&lt;&gt;0,O46/F46,"")</f>
        <v>565</v>
      </c>
      <c r="Q46" s="133">
        <f>IF(N46&lt;&gt;0,N46/O46,"")</f>
        <v>1.3309734513274336</v>
      </c>
      <c r="R46" s="163">
        <v>2380</v>
      </c>
      <c r="S46" s="159">
        <f t="shared" si="4"/>
        <v>-0.6840336134453782</v>
      </c>
      <c r="T46" s="163">
        <v>19639640</v>
      </c>
      <c r="U46" s="140">
        <v>2096529</v>
      </c>
      <c r="V46" s="134">
        <f>T46/U46</f>
        <v>9.367692982067027</v>
      </c>
      <c r="W46" s="291"/>
    </row>
    <row r="47" spans="1:23" s="5" customFormat="1" ht="15.75" customHeight="1">
      <c r="A47" s="83">
        <v>43</v>
      </c>
      <c r="B47" s="213" t="s">
        <v>67</v>
      </c>
      <c r="C47" s="136">
        <v>40557</v>
      </c>
      <c r="D47" s="154" t="s">
        <v>39</v>
      </c>
      <c r="E47" s="155">
        <v>12</v>
      </c>
      <c r="F47" s="155">
        <v>2</v>
      </c>
      <c r="G47" s="155">
        <v>4</v>
      </c>
      <c r="H47" s="174">
        <v>121</v>
      </c>
      <c r="I47" s="146">
        <v>17</v>
      </c>
      <c r="J47" s="174">
        <v>331</v>
      </c>
      <c r="K47" s="146">
        <v>47</v>
      </c>
      <c r="L47" s="174">
        <v>269</v>
      </c>
      <c r="M47" s="146">
        <v>38</v>
      </c>
      <c r="N47" s="175">
        <v>721</v>
      </c>
      <c r="O47" s="147">
        <v>102</v>
      </c>
      <c r="P47" s="176">
        <v>51</v>
      </c>
      <c r="Q47" s="177">
        <v>7.068627450980392</v>
      </c>
      <c r="R47" s="178">
        <v>114</v>
      </c>
      <c r="S47" s="159">
        <f t="shared" si="4"/>
        <v>5.324561403508772</v>
      </c>
      <c r="T47" s="178">
        <v>20821</v>
      </c>
      <c r="U47" s="148">
        <v>1972</v>
      </c>
      <c r="V47" s="191">
        <v>10.558316430020284</v>
      </c>
      <c r="W47" s="291"/>
    </row>
    <row r="48" spans="1:23" s="5" customFormat="1" ht="15.75" customHeight="1">
      <c r="A48" s="83">
        <v>44</v>
      </c>
      <c r="B48" s="213" t="s">
        <v>56</v>
      </c>
      <c r="C48" s="136">
        <v>40529</v>
      </c>
      <c r="D48" s="154" t="s">
        <v>50</v>
      </c>
      <c r="E48" s="155">
        <v>147</v>
      </c>
      <c r="F48" s="155">
        <v>3</v>
      </c>
      <c r="G48" s="155">
        <v>12</v>
      </c>
      <c r="H48" s="168">
        <v>104</v>
      </c>
      <c r="I48" s="143">
        <v>16</v>
      </c>
      <c r="J48" s="168">
        <v>312</v>
      </c>
      <c r="K48" s="143">
        <v>50</v>
      </c>
      <c r="L48" s="168">
        <v>288.5</v>
      </c>
      <c r="M48" s="143">
        <v>43</v>
      </c>
      <c r="N48" s="169">
        <f>H48+J48+L48</f>
        <v>704.5</v>
      </c>
      <c r="O48" s="144">
        <f>I48+K48+M48</f>
        <v>109</v>
      </c>
      <c r="P48" s="143">
        <f>O48/F48</f>
        <v>36.333333333333336</v>
      </c>
      <c r="Q48" s="135">
        <f>+N48/O48</f>
        <v>6.463302752293578</v>
      </c>
      <c r="R48" s="170">
        <v>2203</v>
      </c>
      <c r="S48" s="159">
        <f t="shared" si="4"/>
        <v>-0.6802088061734</v>
      </c>
      <c r="T48" s="171">
        <v>2016752</v>
      </c>
      <c r="U48" s="145">
        <v>242993</v>
      </c>
      <c r="V48" s="189">
        <f>T48/U48</f>
        <v>8.299630030494706</v>
      </c>
      <c r="W48" s="291"/>
    </row>
    <row r="49" spans="1:23" s="5" customFormat="1" ht="15.75" customHeight="1">
      <c r="A49" s="83">
        <v>45</v>
      </c>
      <c r="B49" s="214" t="s">
        <v>79</v>
      </c>
      <c r="C49" s="139">
        <v>40536</v>
      </c>
      <c r="D49" s="161" t="s">
        <v>23</v>
      </c>
      <c r="E49" s="162">
        <v>48</v>
      </c>
      <c r="F49" s="162">
        <v>1</v>
      </c>
      <c r="G49" s="162">
        <v>10</v>
      </c>
      <c r="H49" s="163">
        <v>165</v>
      </c>
      <c r="I49" s="140">
        <v>55</v>
      </c>
      <c r="J49" s="163">
        <v>267</v>
      </c>
      <c r="K49" s="140">
        <v>89</v>
      </c>
      <c r="L49" s="163">
        <v>252</v>
      </c>
      <c r="M49" s="140">
        <v>84</v>
      </c>
      <c r="N49" s="164">
        <f>+H49+J49+L49</f>
        <v>684</v>
      </c>
      <c r="O49" s="141">
        <f>+I49+K49+M49</f>
        <v>228</v>
      </c>
      <c r="P49" s="165">
        <f>IF(N49&lt;&gt;0,O49/F49,"")</f>
        <v>228</v>
      </c>
      <c r="Q49" s="133">
        <f>IF(N49&lt;&gt;0,N49/O49,"")</f>
        <v>3</v>
      </c>
      <c r="R49" s="163">
        <v>99356</v>
      </c>
      <c r="S49" s="159">
        <f t="shared" si="4"/>
        <v>-0.993115664881839</v>
      </c>
      <c r="T49" s="163">
        <v>703388</v>
      </c>
      <c r="U49" s="140">
        <v>63014</v>
      </c>
      <c r="V49" s="134">
        <f>T49/U49</f>
        <v>11.162408353699178</v>
      </c>
      <c r="W49" s="291"/>
    </row>
    <row r="50" spans="1:23" s="5" customFormat="1" ht="15.75" customHeight="1">
      <c r="A50" s="83">
        <v>46</v>
      </c>
      <c r="B50" s="214" t="s">
        <v>80</v>
      </c>
      <c r="C50" s="139">
        <v>40473</v>
      </c>
      <c r="D50" s="161" t="s">
        <v>23</v>
      </c>
      <c r="E50" s="162">
        <v>74</v>
      </c>
      <c r="F50" s="162">
        <v>1</v>
      </c>
      <c r="G50" s="162">
        <v>10</v>
      </c>
      <c r="H50" s="163">
        <v>130</v>
      </c>
      <c r="I50" s="140">
        <v>13</v>
      </c>
      <c r="J50" s="163">
        <v>157</v>
      </c>
      <c r="K50" s="140">
        <v>16</v>
      </c>
      <c r="L50" s="163">
        <v>297</v>
      </c>
      <c r="M50" s="140">
        <v>29</v>
      </c>
      <c r="N50" s="164">
        <f>+H50+J50+L50</f>
        <v>584</v>
      </c>
      <c r="O50" s="141">
        <f>+I50+K50+M50</f>
        <v>58</v>
      </c>
      <c r="P50" s="165">
        <f>IF(N50&lt;&gt;0,O50/F50,"")</f>
        <v>58</v>
      </c>
      <c r="Q50" s="133">
        <f>IF(N50&lt;&gt;0,N50/O50,"")</f>
        <v>10.068965517241379</v>
      </c>
      <c r="R50" s="163">
        <v>147138</v>
      </c>
      <c r="S50" s="159">
        <f t="shared" si="4"/>
        <v>-0.9960309369435496</v>
      </c>
      <c r="T50" s="163">
        <v>981836</v>
      </c>
      <c r="U50" s="140">
        <v>84437</v>
      </c>
      <c r="V50" s="134">
        <f>T50/U50</f>
        <v>11.628030365834883</v>
      </c>
      <c r="W50" s="291"/>
    </row>
    <row r="51" spans="1:23" s="5" customFormat="1" ht="15.75" customHeight="1">
      <c r="A51" s="83">
        <v>47</v>
      </c>
      <c r="B51" s="213" t="s">
        <v>81</v>
      </c>
      <c r="C51" s="151">
        <v>40529</v>
      </c>
      <c r="D51" s="182" t="s">
        <v>58</v>
      </c>
      <c r="E51" s="183">
        <v>5</v>
      </c>
      <c r="F51" s="183">
        <v>1</v>
      </c>
      <c r="G51" s="183">
        <v>8</v>
      </c>
      <c r="H51" s="184">
        <v>77</v>
      </c>
      <c r="I51" s="152">
        <v>11</v>
      </c>
      <c r="J51" s="184">
        <v>150</v>
      </c>
      <c r="K51" s="152">
        <v>20</v>
      </c>
      <c r="L51" s="184">
        <v>226</v>
      </c>
      <c r="M51" s="152">
        <v>30</v>
      </c>
      <c r="N51" s="185">
        <f>SUM(H51+J51+L51)</f>
        <v>453</v>
      </c>
      <c r="O51" s="153">
        <f>SUM(I51+K51+M51)</f>
        <v>61</v>
      </c>
      <c r="P51" s="152">
        <f>O51/F51</f>
        <v>61</v>
      </c>
      <c r="Q51" s="186">
        <f>N51/O51</f>
        <v>7.426229508196721</v>
      </c>
      <c r="R51" s="184"/>
      <c r="S51" s="159">
        <f t="shared" si="4"/>
      </c>
      <c r="T51" s="184">
        <v>27140</v>
      </c>
      <c r="U51" s="152">
        <v>2819</v>
      </c>
      <c r="V51" s="193">
        <f>T51/U51</f>
        <v>9.627527492018446</v>
      </c>
      <c r="W51" s="291"/>
    </row>
    <row r="52" spans="1:23" s="5" customFormat="1" ht="15.75" customHeight="1">
      <c r="A52" s="83">
        <v>48</v>
      </c>
      <c r="B52" s="213" t="s">
        <v>82</v>
      </c>
      <c r="C52" s="136">
        <v>40515</v>
      </c>
      <c r="D52" s="154" t="s">
        <v>24</v>
      </c>
      <c r="E52" s="155">
        <v>122</v>
      </c>
      <c r="F52" s="155">
        <v>1</v>
      </c>
      <c r="G52" s="155">
        <v>12</v>
      </c>
      <c r="H52" s="156">
        <v>15</v>
      </c>
      <c r="I52" s="137">
        <v>2</v>
      </c>
      <c r="J52" s="156">
        <v>180</v>
      </c>
      <c r="K52" s="137">
        <v>26</v>
      </c>
      <c r="L52" s="156">
        <v>114</v>
      </c>
      <c r="M52" s="137">
        <v>16</v>
      </c>
      <c r="N52" s="157">
        <f>+L52+J52+H52</f>
        <v>309</v>
      </c>
      <c r="O52" s="138">
        <f>+M52+K52+I52</f>
        <v>44</v>
      </c>
      <c r="P52" s="137">
        <f>+O52/F52</f>
        <v>44</v>
      </c>
      <c r="Q52" s="158">
        <f>+N52/O52</f>
        <v>7.0227272727272725</v>
      </c>
      <c r="R52" s="156"/>
      <c r="S52" s="159">
        <f t="shared" si="4"/>
      </c>
      <c r="T52" s="156">
        <v>613576</v>
      </c>
      <c r="U52" s="137">
        <v>73193</v>
      </c>
      <c r="V52" s="188">
        <f>+T52/U52</f>
        <v>8.382987444154496</v>
      </c>
      <c r="W52" s="291"/>
    </row>
    <row r="53" spans="1:23" s="5" customFormat="1" ht="15.75" customHeight="1">
      <c r="A53" s="83">
        <v>49</v>
      </c>
      <c r="B53" s="213" t="s">
        <v>83</v>
      </c>
      <c r="C53" s="151">
        <v>40543</v>
      </c>
      <c r="D53" s="182" t="s">
        <v>58</v>
      </c>
      <c r="E53" s="183">
        <v>2</v>
      </c>
      <c r="F53" s="183">
        <v>1</v>
      </c>
      <c r="G53" s="183">
        <v>9</v>
      </c>
      <c r="H53" s="184">
        <v>30</v>
      </c>
      <c r="I53" s="152">
        <v>6</v>
      </c>
      <c r="J53" s="184">
        <v>104</v>
      </c>
      <c r="K53" s="152">
        <v>22</v>
      </c>
      <c r="L53" s="184">
        <v>174</v>
      </c>
      <c r="M53" s="152">
        <v>35</v>
      </c>
      <c r="N53" s="185">
        <f>SUM(H53+J53+L53)</f>
        <v>308</v>
      </c>
      <c r="O53" s="153">
        <f>SUM(I53+K53+M53)</f>
        <v>63</v>
      </c>
      <c r="P53" s="152">
        <f>O53/F53</f>
        <v>63</v>
      </c>
      <c r="Q53" s="186">
        <f>N53/O53</f>
        <v>4.888888888888889</v>
      </c>
      <c r="R53" s="184"/>
      <c r="S53" s="159">
        <f t="shared" si="4"/>
      </c>
      <c r="T53" s="184">
        <v>65810.5</v>
      </c>
      <c r="U53" s="152">
        <v>4900</v>
      </c>
      <c r="V53" s="193">
        <f>T53/U53</f>
        <v>13.430714285714286</v>
      </c>
      <c r="W53" s="291"/>
    </row>
    <row r="54" spans="1:23" s="5" customFormat="1" ht="15.75" customHeight="1">
      <c r="A54" s="83">
        <v>50</v>
      </c>
      <c r="B54" s="214" t="s">
        <v>42</v>
      </c>
      <c r="C54" s="139">
        <v>40564</v>
      </c>
      <c r="D54" s="161" t="s">
        <v>8</v>
      </c>
      <c r="E54" s="162">
        <v>100</v>
      </c>
      <c r="F54" s="162">
        <v>4</v>
      </c>
      <c r="G54" s="162">
        <v>7</v>
      </c>
      <c r="H54" s="179">
        <v>48</v>
      </c>
      <c r="I54" s="149">
        <v>8</v>
      </c>
      <c r="J54" s="179">
        <v>155</v>
      </c>
      <c r="K54" s="149">
        <v>25</v>
      </c>
      <c r="L54" s="179">
        <v>54</v>
      </c>
      <c r="M54" s="149">
        <v>9</v>
      </c>
      <c r="N54" s="180">
        <v>257</v>
      </c>
      <c r="O54" s="150">
        <v>42</v>
      </c>
      <c r="P54" s="160">
        <f>IF(N54&lt;&gt;0,O54/F54,"")</f>
        <v>10.5</v>
      </c>
      <c r="Q54" s="166">
        <f>IF(N54&lt;&gt;0,N54/O54,"")</f>
        <v>6.119047619047619</v>
      </c>
      <c r="R54" s="179">
        <v>2037</v>
      </c>
      <c r="S54" s="159">
        <f t="shared" si="4"/>
        <v>-0.8738340697103584</v>
      </c>
      <c r="T54" s="181">
        <v>499778.5</v>
      </c>
      <c r="U54" s="142">
        <v>60109</v>
      </c>
      <c r="V54" s="192">
        <f>IF(T54&lt;&gt;0,T54/U54,"")</f>
        <v>8.314536924587001</v>
      </c>
      <c r="W54" s="291"/>
    </row>
    <row r="55" spans="1:23" s="5" customFormat="1" ht="15.75" customHeight="1">
      <c r="A55" s="83">
        <v>51</v>
      </c>
      <c r="B55" s="215" t="s">
        <v>38</v>
      </c>
      <c r="C55" s="139">
        <v>40557</v>
      </c>
      <c r="D55" s="172" t="s">
        <v>13</v>
      </c>
      <c r="E55" s="173">
        <v>66</v>
      </c>
      <c r="F55" s="173">
        <v>1</v>
      </c>
      <c r="G55" s="173">
        <v>8</v>
      </c>
      <c r="H55" s="163">
        <v>60</v>
      </c>
      <c r="I55" s="140">
        <v>10</v>
      </c>
      <c r="J55" s="163">
        <v>61</v>
      </c>
      <c r="K55" s="140">
        <v>10</v>
      </c>
      <c r="L55" s="163">
        <v>123</v>
      </c>
      <c r="M55" s="140">
        <v>20</v>
      </c>
      <c r="N55" s="164">
        <f>+H55+J55+L55</f>
        <v>244</v>
      </c>
      <c r="O55" s="141">
        <f>+I55+K55+M55</f>
        <v>40</v>
      </c>
      <c r="P55" s="137">
        <f>+O55/F55</f>
        <v>40</v>
      </c>
      <c r="Q55" s="158">
        <f>+N55/O55</f>
        <v>6.1</v>
      </c>
      <c r="R55" s="163">
        <v>1228</v>
      </c>
      <c r="S55" s="159">
        <f t="shared" si="4"/>
        <v>-0.8013029315960912</v>
      </c>
      <c r="T55" s="163">
        <v>207858</v>
      </c>
      <c r="U55" s="140">
        <v>24804</v>
      </c>
      <c r="V55" s="190">
        <f>+T55/U55</f>
        <v>8.380019351717465</v>
      </c>
      <c r="W55" s="291"/>
    </row>
    <row r="56" spans="1:23" s="5" customFormat="1" ht="15.75" customHeight="1">
      <c r="A56" s="83">
        <v>52</v>
      </c>
      <c r="B56" s="215" t="s">
        <v>84</v>
      </c>
      <c r="C56" s="139">
        <v>40480</v>
      </c>
      <c r="D56" s="172" t="s">
        <v>13</v>
      </c>
      <c r="E56" s="173">
        <v>1</v>
      </c>
      <c r="F56" s="173">
        <v>1</v>
      </c>
      <c r="G56" s="173">
        <v>10</v>
      </c>
      <c r="H56" s="163">
        <v>35</v>
      </c>
      <c r="I56" s="140">
        <v>5</v>
      </c>
      <c r="J56" s="163">
        <v>98</v>
      </c>
      <c r="K56" s="140">
        <v>14</v>
      </c>
      <c r="L56" s="163">
        <v>98</v>
      </c>
      <c r="M56" s="140">
        <v>14</v>
      </c>
      <c r="N56" s="164">
        <f>+H56+J56+L56</f>
        <v>231</v>
      </c>
      <c r="O56" s="141">
        <f>+I56+K56+M56</f>
        <v>33</v>
      </c>
      <c r="P56" s="137">
        <f>+O56/F56</f>
        <v>33</v>
      </c>
      <c r="Q56" s="158">
        <f>+N56/O56</f>
        <v>7</v>
      </c>
      <c r="R56" s="163">
        <v>176</v>
      </c>
      <c r="S56" s="159">
        <f t="shared" si="4"/>
        <v>0.3125</v>
      </c>
      <c r="T56" s="163">
        <v>14774</v>
      </c>
      <c r="U56" s="140">
        <v>1105</v>
      </c>
      <c r="V56" s="190">
        <f>+T56/U56</f>
        <v>13.370135746606335</v>
      </c>
      <c r="W56" s="291"/>
    </row>
    <row r="57" spans="1:23" s="5" customFormat="1" ht="15.75" customHeight="1">
      <c r="A57" s="83">
        <v>53</v>
      </c>
      <c r="B57" s="214" t="s">
        <v>85</v>
      </c>
      <c r="C57" s="139">
        <v>40894</v>
      </c>
      <c r="D57" s="236" t="s">
        <v>86</v>
      </c>
      <c r="E57" s="162">
        <v>81</v>
      </c>
      <c r="F57" s="162">
        <v>1</v>
      </c>
      <c r="G57" s="162">
        <v>13</v>
      </c>
      <c r="H57" s="163">
        <v>81</v>
      </c>
      <c r="I57" s="140">
        <v>12</v>
      </c>
      <c r="J57" s="163">
        <v>30</v>
      </c>
      <c r="K57" s="140">
        <v>4</v>
      </c>
      <c r="L57" s="163">
        <v>0</v>
      </c>
      <c r="M57" s="140">
        <v>0</v>
      </c>
      <c r="N57" s="164">
        <f>SUM(H57+J57+L57)</f>
        <v>111</v>
      </c>
      <c r="O57" s="141">
        <f>SUM(I57+K57+M57)</f>
        <v>16</v>
      </c>
      <c r="P57" s="165">
        <f>IF(N57&lt;&gt;0,O57/F57,"")</f>
        <v>16</v>
      </c>
      <c r="Q57" s="133">
        <f>+N57/O57</f>
        <v>6.9375</v>
      </c>
      <c r="R57" s="167"/>
      <c r="S57" s="159">
        <f t="shared" si="4"/>
      </c>
      <c r="T57" s="163">
        <v>487634</v>
      </c>
      <c r="U57" s="140">
        <v>59268</v>
      </c>
      <c r="V57" s="134">
        <f>T57/U57</f>
        <v>8.22761017749882</v>
      </c>
      <c r="W57" s="291"/>
    </row>
    <row r="58" spans="1:23" s="5" customFormat="1" ht="15.75" customHeight="1">
      <c r="A58" s="83">
        <v>54</v>
      </c>
      <c r="B58" s="214" t="s">
        <v>59</v>
      </c>
      <c r="C58" s="139">
        <v>40207</v>
      </c>
      <c r="D58" s="161" t="s">
        <v>8</v>
      </c>
      <c r="E58" s="162">
        <v>47</v>
      </c>
      <c r="F58" s="162">
        <v>1</v>
      </c>
      <c r="G58" s="162">
        <v>44</v>
      </c>
      <c r="H58" s="179">
        <v>20</v>
      </c>
      <c r="I58" s="149">
        <v>2</v>
      </c>
      <c r="J58" s="179">
        <v>70</v>
      </c>
      <c r="K58" s="149">
        <v>7</v>
      </c>
      <c r="L58" s="179">
        <v>20</v>
      </c>
      <c r="M58" s="149">
        <v>2</v>
      </c>
      <c r="N58" s="180">
        <v>110</v>
      </c>
      <c r="O58" s="150">
        <v>11</v>
      </c>
      <c r="P58" s="160">
        <f>IF(N58&lt;&gt;0,O58/F58,"")</f>
        <v>11</v>
      </c>
      <c r="Q58" s="166">
        <f>IF(N58&lt;&gt;0,N58/O58,"")</f>
        <v>10</v>
      </c>
      <c r="R58" s="179">
        <v>40</v>
      </c>
      <c r="S58" s="159">
        <f t="shared" si="4"/>
        <v>1.75</v>
      </c>
      <c r="T58" s="181">
        <v>1884264</v>
      </c>
      <c r="U58" s="142">
        <v>162897</v>
      </c>
      <c r="V58" s="192">
        <f>IF(T58&lt;&gt;0,T58/U58,"")</f>
        <v>11.567211182526382</v>
      </c>
      <c r="W58" s="291"/>
    </row>
    <row r="59" spans="1:23" s="5" customFormat="1" ht="15.75" customHeight="1" thickBot="1">
      <c r="A59" s="83">
        <v>55</v>
      </c>
      <c r="B59" s="242" t="s">
        <v>87</v>
      </c>
      <c r="C59" s="243">
        <v>40543</v>
      </c>
      <c r="D59" s="244" t="s">
        <v>32</v>
      </c>
      <c r="E59" s="245">
        <v>37</v>
      </c>
      <c r="F59" s="245">
        <v>1</v>
      </c>
      <c r="G59" s="245">
        <v>9</v>
      </c>
      <c r="H59" s="246">
        <v>17</v>
      </c>
      <c r="I59" s="216">
        <v>2</v>
      </c>
      <c r="J59" s="246">
        <v>33</v>
      </c>
      <c r="K59" s="216">
        <v>4</v>
      </c>
      <c r="L59" s="246">
        <v>17</v>
      </c>
      <c r="M59" s="216">
        <v>2</v>
      </c>
      <c r="N59" s="247">
        <f>H59+J59+L59</f>
        <v>67</v>
      </c>
      <c r="O59" s="248">
        <f>I59+K59+M59</f>
        <v>8</v>
      </c>
      <c r="P59" s="249">
        <f>O59/F59</f>
        <v>8</v>
      </c>
      <c r="Q59" s="250">
        <f>N59/O59</f>
        <v>8.375</v>
      </c>
      <c r="R59" s="246">
        <v>285</v>
      </c>
      <c r="S59" s="194">
        <f t="shared" si="4"/>
        <v>-0.7649122807017544</v>
      </c>
      <c r="T59" s="246">
        <v>66357.5</v>
      </c>
      <c r="U59" s="216">
        <v>9253</v>
      </c>
      <c r="V59" s="251">
        <f>T59/U59</f>
        <v>7.171457905544147</v>
      </c>
      <c r="W59" s="292"/>
    </row>
    <row r="60" spans="1:23" s="7" customFormat="1" ht="15">
      <c r="A60" s="84"/>
      <c r="B60" s="311"/>
      <c r="C60" s="312"/>
      <c r="D60" s="313"/>
      <c r="E60" s="1"/>
      <c r="F60" s="1"/>
      <c r="G60" s="2"/>
      <c r="H60" s="56"/>
      <c r="I60" s="66"/>
      <c r="J60" s="56"/>
      <c r="K60" s="66"/>
      <c r="L60" s="56"/>
      <c r="M60" s="66"/>
      <c r="N60" s="61"/>
      <c r="O60" s="71"/>
      <c r="P60" s="74"/>
      <c r="Q60" s="76"/>
      <c r="R60" s="64"/>
      <c r="S60" s="39"/>
      <c r="T60" s="64"/>
      <c r="U60" s="74"/>
      <c r="V60" s="100"/>
      <c r="W60" s="293"/>
    </row>
    <row r="61" spans="1:23" s="7" customFormat="1" ht="15">
      <c r="A61" s="86"/>
      <c r="B61" s="87"/>
      <c r="C61" s="129"/>
      <c r="D61" s="88"/>
      <c r="E61" s="89"/>
      <c r="F61" s="89"/>
      <c r="G61" s="90"/>
      <c r="H61" s="91"/>
      <c r="I61" s="92"/>
      <c r="J61" s="91"/>
      <c r="K61" s="92"/>
      <c r="L61" s="91"/>
      <c r="M61" s="92"/>
      <c r="N61" s="93"/>
      <c r="O61" s="94"/>
      <c r="P61" s="95"/>
      <c r="Q61" s="96"/>
      <c r="R61" s="97"/>
      <c r="S61" s="98"/>
      <c r="T61" s="97"/>
      <c r="U61" s="95"/>
      <c r="V61" s="101"/>
      <c r="W61" s="293"/>
    </row>
    <row r="62" spans="1:23" s="7" customFormat="1" ht="21.75" customHeight="1">
      <c r="A62" s="304" t="s">
        <v>9</v>
      </c>
      <c r="B62" s="305"/>
      <c r="C62" s="305"/>
      <c r="D62" s="305"/>
      <c r="E62" s="305"/>
      <c r="F62" s="305"/>
      <c r="G62" s="305"/>
      <c r="H62" s="305"/>
      <c r="I62" s="305"/>
      <c r="J62" s="305"/>
      <c r="K62" s="305"/>
      <c r="L62" s="305"/>
      <c r="M62" s="305"/>
      <c r="N62" s="305"/>
      <c r="O62" s="305"/>
      <c r="P62" s="305"/>
      <c r="Q62" s="305"/>
      <c r="R62" s="305"/>
      <c r="S62" s="305"/>
      <c r="T62" s="305"/>
      <c r="U62" s="305"/>
      <c r="V62" s="305"/>
      <c r="W62" s="293"/>
    </row>
    <row r="63" spans="1:256" s="7" customFormat="1" ht="15">
      <c r="A63" s="297" t="s">
        <v>12</v>
      </c>
      <c r="B63" s="298"/>
      <c r="C63" s="298"/>
      <c r="D63" s="298"/>
      <c r="E63" s="298"/>
      <c r="F63" s="298"/>
      <c r="G63" s="298"/>
      <c r="H63" s="298"/>
      <c r="I63" s="298"/>
      <c r="J63" s="298"/>
      <c r="K63" s="298"/>
      <c r="L63" s="298"/>
      <c r="M63" s="298"/>
      <c r="N63" s="298"/>
      <c r="O63" s="298"/>
      <c r="P63" s="298"/>
      <c r="Q63" s="298"/>
      <c r="R63" s="298"/>
      <c r="S63" s="298"/>
      <c r="T63" s="298"/>
      <c r="U63" s="298"/>
      <c r="V63" s="298"/>
      <c r="W63" s="294"/>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2"/>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2"/>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2"/>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2"/>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2"/>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2"/>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2"/>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2"/>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2"/>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2"/>
      <c r="IJ63" s="103"/>
      <c r="IK63" s="103"/>
      <c r="IL63" s="103"/>
      <c r="IM63" s="103"/>
      <c r="IN63" s="103"/>
      <c r="IO63" s="103"/>
      <c r="IP63" s="103"/>
      <c r="IQ63" s="103"/>
      <c r="IR63" s="103"/>
      <c r="IS63" s="103"/>
      <c r="IT63" s="103"/>
      <c r="IU63" s="103"/>
      <c r="IV63" s="103"/>
    </row>
    <row r="64" spans="1:256" s="7" customFormat="1" ht="15">
      <c r="A64" s="299"/>
      <c r="B64" s="300"/>
      <c r="C64" s="300"/>
      <c r="D64" s="300"/>
      <c r="E64" s="300"/>
      <c r="F64" s="300"/>
      <c r="G64" s="300"/>
      <c r="H64" s="300"/>
      <c r="I64" s="300"/>
      <c r="J64" s="300"/>
      <c r="K64" s="300"/>
      <c r="L64" s="300"/>
      <c r="M64" s="300"/>
      <c r="N64" s="300"/>
      <c r="O64" s="300"/>
      <c r="P64" s="300"/>
      <c r="Q64" s="300"/>
      <c r="R64" s="300"/>
      <c r="S64" s="300"/>
      <c r="T64" s="300"/>
      <c r="U64" s="300"/>
      <c r="V64" s="301"/>
      <c r="W64" s="294"/>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2"/>
      <c r="AT64" s="103"/>
      <c r="AU64" s="103"/>
      <c r="AV64" s="103"/>
      <c r="AW64" s="103"/>
      <c r="AX64" s="103"/>
      <c r="AY64" s="103"/>
      <c r="AZ64" s="103"/>
      <c r="BA64" s="103"/>
      <c r="BB64" s="103"/>
      <c r="BC64" s="103"/>
      <c r="BD64" s="103"/>
      <c r="BE64" s="103"/>
      <c r="BF64" s="103"/>
      <c r="BG64" s="103"/>
      <c r="BH64" s="103"/>
      <c r="BI64" s="103"/>
      <c r="BJ64" s="103"/>
      <c r="BK64" s="103"/>
      <c r="BL64" s="103"/>
      <c r="BM64" s="103"/>
      <c r="BN64" s="103"/>
      <c r="BO64" s="102"/>
      <c r="BP64" s="103"/>
      <c r="BQ64" s="103"/>
      <c r="BR64" s="103"/>
      <c r="BS64" s="103"/>
      <c r="BT64" s="103"/>
      <c r="BU64" s="103"/>
      <c r="BV64" s="103"/>
      <c r="BW64" s="103"/>
      <c r="BX64" s="103"/>
      <c r="BY64" s="103"/>
      <c r="BZ64" s="103"/>
      <c r="CA64" s="103"/>
      <c r="CB64" s="103"/>
      <c r="CC64" s="103"/>
      <c r="CD64" s="103"/>
      <c r="CE64" s="103"/>
      <c r="CF64" s="103"/>
      <c r="CG64" s="103"/>
      <c r="CH64" s="103"/>
      <c r="CI64" s="103"/>
      <c r="CJ64" s="103"/>
      <c r="CK64" s="102"/>
      <c r="CL64" s="103"/>
      <c r="CM64" s="103"/>
      <c r="CN64" s="103"/>
      <c r="CO64" s="103"/>
      <c r="CP64" s="103"/>
      <c r="CQ64" s="103"/>
      <c r="CR64" s="103"/>
      <c r="CS64" s="103"/>
      <c r="CT64" s="103"/>
      <c r="CU64" s="103"/>
      <c r="CV64" s="103"/>
      <c r="CW64" s="103"/>
      <c r="CX64" s="103"/>
      <c r="CY64" s="103"/>
      <c r="CZ64" s="103"/>
      <c r="DA64" s="103"/>
      <c r="DB64" s="103"/>
      <c r="DC64" s="103"/>
      <c r="DD64" s="103"/>
      <c r="DE64" s="103"/>
      <c r="DF64" s="103"/>
      <c r="DG64" s="102"/>
      <c r="DH64" s="103"/>
      <c r="DI64" s="103"/>
      <c r="DJ64" s="103"/>
      <c r="DK64" s="103"/>
      <c r="DL64" s="103"/>
      <c r="DM64" s="103"/>
      <c r="DN64" s="103"/>
      <c r="DO64" s="103"/>
      <c r="DP64" s="103"/>
      <c r="DQ64" s="103"/>
      <c r="DR64" s="103"/>
      <c r="DS64" s="103"/>
      <c r="DT64" s="103"/>
      <c r="DU64" s="103"/>
      <c r="DV64" s="103"/>
      <c r="DW64" s="103"/>
      <c r="DX64" s="103"/>
      <c r="DY64" s="103"/>
      <c r="DZ64" s="103"/>
      <c r="EA64" s="103"/>
      <c r="EB64" s="103"/>
      <c r="EC64" s="102"/>
      <c r="ED64" s="103"/>
      <c r="EE64" s="103"/>
      <c r="EF64" s="103"/>
      <c r="EG64" s="103"/>
      <c r="EH64" s="103"/>
      <c r="EI64" s="103"/>
      <c r="EJ64" s="103"/>
      <c r="EK64" s="103"/>
      <c r="EL64" s="103"/>
      <c r="EM64" s="103"/>
      <c r="EN64" s="103"/>
      <c r="EO64" s="103"/>
      <c r="EP64" s="103"/>
      <c r="EQ64" s="103"/>
      <c r="ER64" s="103"/>
      <c r="ES64" s="103"/>
      <c r="ET64" s="103"/>
      <c r="EU64" s="103"/>
      <c r="EV64" s="103"/>
      <c r="EW64" s="103"/>
      <c r="EX64" s="103"/>
      <c r="EY64" s="102"/>
      <c r="EZ64" s="103"/>
      <c r="FA64" s="103"/>
      <c r="FB64" s="103"/>
      <c r="FC64" s="103"/>
      <c r="FD64" s="103"/>
      <c r="FE64" s="103"/>
      <c r="FF64" s="103"/>
      <c r="FG64" s="103"/>
      <c r="FH64" s="103"/>
      <c r="FI64" s="103"/>
      <c r="FJ64" s="103"/>
      <c r="FK64" s="103"/>
      <c r="FL64" s="103"/>
      <c r="FM64" s="103"/>
      <c r="FN64" s="103"/>
      <c r="FO64" s="103"/>
      <c r="FP64" s="103"/>
      <c r="FQ64" s="103"/>
      <c r="FR64" s="103"/>
      <c r="FS64" s="103"/>
      <c r="FT64" s="103"/>
      <c r="FU64" s="102"/>
      <c r="FV64" s="103"/>
      <c r="FW64" s="103"/>
      <c r="FX64" s="103"/>
      <c r="FY64" s="103"/>
      <c r="FZ64" s="103"/>
      <c r="GA64" s="103"/>
      <c r="GB64" s="103"/>
      <c r="GC64" s="103"/>
      <c r="GD64" s="103"/>
      <c r="GE64" s="103"/>
      <c r="GF64" s="103"/>
      <c r="GG64" s="103"/>
      <c r="GH64" s="103"/>
      <c r="GI64" s="103"/>
      <c r="GJ64" s="103"/>
      <c r="GK64" s="103"/>
      <c r="GL64" s="103"/>
      <c r="GM64" s="103"/>
      <c r="GN64" s="103"/>
      <c r="GO64" s="103"/>
      <c r="GP64" s="103"/>
      <c r="GQ64" s="102"/>
      <c r="GR64" s="103"/>
      <c r="GS64" s="103"/>
      <c r="GT64" s="103"/>
      <c r="GU64" s="103"/>
      <c r="GV64" s="103"/>
      <c r="GW64" s="103"/>
      <c r="GX64" s="103"/>
      <c r="GY64" s="103"/>
      <c r="GZ64" s="103"/>
      <c r="HA64" s="103"/>
      <c r="HB64" s="103"/>
      <c r="HC64" s="103"/>
      <c r="HD64" s="103"/>
      <c r="HE64" s="103"/>
      <c r="HF64" s="103"/>
      <c r="HG64" s="103"/>
      <c r="HH64" s="103"/>
      <c r="HI64" s="103"/>
      <c r="HJ64" s="103"/>
      <c r="HK64" s="103"/>
      <c r="HL64" s="103"/>
      <c r="HM64" s="102"/>
      <c r="HN64" s="103"/>
      <c r="HO64" s="103"/>
      <c r="HP64" s="103"/>
      <c r="HQ64" s="103"/>
      <c r="HR64" s="103"/>
      <c r="HS64" s="103"/>
      <c r="HT64" s="103"/>
      <c r="HU64" s="103"/>
      <c r="HV64" s="103"/>
      <c r="HW64" s="103"/>
      <c r="HX64" s="103"/>
      <c r="HY64" s="103"/>
      <c r="HZ64" s="103"/>
      <c r="IA64" s="103"/>
      <c r="IB64" s="103"/>
      <c r="IC64" s="103"/>
      <c r="ID64" s="103"/>
      <c r="IE64" s="103"/>
      <c r="IF64" s="103"/>
      <c r="IG64" s="103"/>
      <c r="IH64" s="103"/>
      <c r="II64" s="102"/>
      <c r="IJ64" s="103"/>
      <c r="IK64" s="103"/>
      <c r="IL64" s="103"/>
      <c r="IM64" s="103"/>
      <c r="IN64" s="103"/>
      <c r="IO64" s="103"/>
      <c r="IP64" s="103"/>
      <c r="IQ64" s="103"/>
      <c r="IR64" s="103"/>
      <c r="IS64" s="103"/>
      <c r="IT64" s="103"/>
      <c r="IU64" s="103"/>
      <c r="IV64" s="103"/>
    </row>
    <row r="65" spans="1:256" s="7" customFormat="1" ht="15">
      <c r="A65" s="302"/>
      <c r="B65" s="303"/>
      <c r="C65" s="303"/>
      <c r="D65" s="303"/>
      <c r="E65" s="303"/>
      <c r="F65" s="303"/>
      <c r="G65" s="303"/>
      <c r="H65" s="303"/>
      <c r="I65" s="303"/>
      <c r="J65" s="303"/>
      <c r="K65" s="303"/>
      <c r="L65" s="303"/>
      <c r="M65" s="303"/>
      <c r="N65" s="303"/>
      <c r="O65" s="303"/>
      <c r="P65" s="303"/>
      <c r="Q65" s="303"/>
      <c r="R65" s="303"/>
      <c r="S65" s="303"/>
      <c r="T65" s="303"/>
      <c r="U65" s="303"/>
      <c r="V65" s="303"/>
      <c r="W65" s="294"/>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2"/>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2"/>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2"/>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2"/>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2"/>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2"/>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2"/>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2"/>
      <c r="GR65" s="103"/>
      <c r="GS65" s="103"/>
      <c r="GT65" s="103"/>
      <c r="GU65" s="103"/>
      <c r="GV65" s="103"/>
      <c r="GW65" s="103"/>
      <c r="GX65" s="103"/>
      <c r="GY65" s="103"/>
      <c r="GZ65" s="103"/>
      <c r="HA65" s="103"/>
      <c r="HB65" s="103"/>
      <c r="HC65" s="103"/>
      <c r="HD65" s="103"/>
      <c r="HE65" s="103"/>
      <c r="HF65" s="103"/>
      <c r="HG65" s="103"/>
      <c r="HH65" s="103"/>
      <c r="HI65" s="103"/>
      <c r="HJ65" s="103"/>
      <c r="HK65" s="103"/>
      <c r="HL65" s="103"/>
      <c r="HM65" s="102"/>
      <c r="HN65" s="103"/>
      <c r="HO65" s="103"/>
      <c r="HP65" s="103"/>
      <c r="HQ65" s="103"/>
      <c r="HR65" s="103"/>
      <c r="HS65" s="103"/>
      <c r="HT65" s="103"/>
      <c r="HU65" s="103"/>
      <c r="HV65" s="103"/>
      <c r="HW65" s="103"/>
      <c r="HX65" s="103"/>
      <c r="HY65" s="103"/>
      <c r="HZ65" s="103"/>
      <c r="IA65" s="103"/>
      <c r="IB65" s="103"/>
      <c r="IC65" s="103"/>
      <c r="ID65" s="103"/>
      <c r="IE65" s="103"/>
      <c r="IF65" s="103"/>
      <c r="IG65" s="103"/>
      <c r="IH65" s="103"/>
      <c r="II65" s="102"/>
      <c r="IJ65" s="103"/>
      <c r="IK65" s="103"/>
      <c r="IL65" s="103"/>
      <c r="IM65" s="103"/>
      <c r="IN65" s="103"/>
      <c r="IO65" s="103"/>
      <c r="IP65" s="103"/>
      <c r="IQ65" s="103"/>
      <c r="IR65" s="103"/>
      <c r="IS65" s="103"/>
      <c r="IT65" s="103"/>
      <c r="IU65" s="103"/>
      <c r="IV65" s="103"/>
    </row>
    <row r="66" spans="1:256" s="7" customFormat="1" ht="10.5" customHeight="1">
      <c r="A66" s="297" t="s">
        <v>11</v>
      </c>
      <c r="B66" s="298"/>
      <c r="C66" s="298"/>
      <c r="D66" s="298"/>
      <c r="E66" s="298"/>
      <c r="F66" s="298"/>
      <c r="G66" s="298"/>
      <c r="H66" s="298"/>
      <c r="I66" s="298"/>
      <c r="J66" s="298"/>
      <c r="K66" s="298"/>
      <c r="L66" s="298"/>
      <c r="M66" s="298"/>
      <c r="N66" s="298"/>
      <c r="O66" s="298"/>
      <c r="P66" s="298"/>
      <c r="Q66" s="298"/>
      <c r="R66" s="298"/>
      <c r="S66" s="298"/>
      <c r="T66" s="298"/>
      <c r="U66" s="298"/>
      <c r="V66" s="298"/>
      <c r="W66" s="294"/>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2"/>
      <c r="AT66" s="103"/>
      <c r="AU66" s="103"/>
      <c r="AV66" s="103"/>
      <c r="AW66" s="103"/>
      <c r="AX66" s="103"/>
      <c r="AY66" s="103"/>
      <c r="AZ66" s="103"/>
      <c r="BA66" s="103"/>
      <c r="BB66" s="103"/>
      <c r="BC66" s="103"/>
      <c r="BD66" s="103"/>
      <c r="BE66" s="103"/>
      <c r="BF66" s="103"/>
      <c r="BG66" s="103"/>
      <c r="BH66" s="103"/>
      <c r="BI66" s="103"/>
      <c r="BJ66" s="103"/>
      <c r="BK66" s="103"/>
      <c r="BL66" s="103"/>
      <c r="BM66" s="103"/>
      <c r="BN66" s="103"/>
      <c r="BO66" s="102"/>
      <c r="BP66" s="103"/>
      <c r="BQ66" s="103"/>
      <c r="BR66" s="103"/>
      <c r="BS66" s="103"/>
      <c r="BT66" s="103"/>
      <c r="BU66" s="103"/>
      <c r="BV66" s="103"/>
      <c r="BW66" s="103"/>
      <c r="BX66" s="103"/>
      <c r="BY66" s="103"/>
      <c r="BZ66" s="103"/>
      <c r="CA66" s="103"/>
      <c r="CB66" s="103"/>
      <c r="CC66" s="103"/>
      <c r="CD66" s="103"/>
      <c r="CE66" s="103"/>
      <c r="CF66" s="103"/>
      <c r="CG66" s="103"/>
      <c r="CH66" s="103"/>
      <c r="CI66" s="103"/>
      <c r="CJ66" s="103"/>
      <c r="CK66" s="102"/>
      <c r="CL66" s="103"/>
      <c r="CM66" s="103"/>
      <c r="CN66" s="103"/>
      <c r="CO66" s="103"/>
      <c r="CP66" s="103"/>
      <c r="CQ66" s="103"/>
      <c r="CR66" s="103"/>
      <c r="CS66" s="103"/>
      <c r="CT66" s="103"/>
      <c r="CU66" s="103"/>
      <c r="CV66" s="103"/>
      <c r="CW66" s="103"/>
      <c r="CX66" s="103"/>
      <c r="CY66" s="103"/>
      <c r="CZ66" s="103"/>
      <c r="DA66" s="103"/>
      <c r="DB66" s="103"/>
      <c r="DC66" s="103"/>
      <c r="DD66" s="103"/>
      <c r="DE66" s="103"/>
      <c r="DF66" s="103"/>
      <c r="DG66" s="102"/>
      <c r="DH66" s="103"/>
      <c r="DI66" s="103"/>
      <c r="DJ66" s="103"/>
      <c r="DK66" s="103"/>
      <c r="DL66" s="103"/>
      <c r="DM66" s="103"/>
      <c r="DN66" s="103"/>
      <c r="DO66" s="103"/>
      <c r="DP66" s="103"/>
      <c r="DQ66" s="103"/>
      <c r="DR66" s="103"/>
      <c r="DS66" s="103"/>
      <c r="DT66" s="103"/>
      <c r="DU66" s="103"/>
      <c r="DV66" s="103"/>
      <c r="DW66" s="103"/>
      <c r="DX66" s="103"/>
      <c r="DY66" s="103"/>
      <c r="DZ66" s="103"/>
      <c r="EA66" s="103"/>
      <c r="EB66" s="103"/>
      <c r="EC66" s="102"/>
      <c r="ED66" s="103"/>
      <c r="EE66" s="103"/>
      <c r="EF66" s="103"/>
      <c r="EG66" s="103"/>
      <c r="EH66" s="103"/>
      <c r="EI66" s="103"/>
      <c r="EJ66" s="103"/>
      <c r="EK66" s="103"/>
      <c r="EL66" s="103"/>
      <c r="EM66" s="103"/>
      <c r="EN66" s="103"/>
      <c r="EO66" s="103"/>
      <c r="EP66" s="103"/>
      <c r="EQ66" s="103"/>
      <c r="ER66" s="103"/>
      <c r="ES66" s="103"/>
      <c r="ET66" s="103"/>
      <c r="EU66" s="103"/>
      <c r="EV66" s="103"/>
      <c r="EW66" s="103"/>
      <c r="EX66" s="103"/>
      <c r="EY66" s="102"/>
      <c r="EZ66" s="103"/>
      <c r="FA66" s="103"/>
      <c r="FB66" s="103"/>
      <c r="FC66" s="103"/>
      <c r="FD66" s="103"/>
      <c r="FE66" s="103"/>
      <c r="FF66" s="103"/>
      <c r="FG66" s="103"/>
      <c r="FH66" s="103"/>
      <c r="FI66" s="103"/>
      <c r="FJ66" s="103"/>
      <c r="FK66" s="103"/>
      <c r="FL66" s="103"/>
      <c r="FM66" s="103"/>
      <c r="FN66" s="103"/>
      <c r="FO66" s="103"/>
      <c r="FP66" s="103"/>
      <c r="FQ66" s="103"/>
      <c r="FR66" s="103"/>
      <c r="FS66" s="103"/>
      <c r="FT66" s="103"/>
      <c r="FU66" s="102"/>
      <c r="FV66" s="103"/>
      <c r="FW66" s="103"/>
      <c r="FX66" s="103"/>
      <c r="FY66" s="103"/>
      <c r="FZ66" s="103"/>
      <c r="GA66" s="103"/>
      <c r="GB66" s="103"/>
      <c r="GC66" s="103"/>
      <c r="GD66" s="103"/>
      <c r="GE66" s="103"/>
      <c r="GF66" s="103"/>
      <c r="GG66" s="103"/>
      <c r="GH66" s="103"/>
      <c r="GI66" s="103"/>
      <c r="GJ66" s="103"/>
      <c r="GK66" s="103"/>
      <c r="GL66" s="103"/>
      <c r="GM66" s="103"/>
      <c r="GN66" s="103"/>
      <c r="GO66" s="103"/>
      <c r="GP66" s="103"/>
      <c r="GQ66" s="102"/>
      <c r="GR66" s="103"/>
      <c r="GS66" s="103"/>
      <c r="GT66" s="103"/>
      <c r="GU66" s="103"/>
      <c r="GV66" s="103"/>
      <c r="GW66" s="103"/>
      <c r="GX66" s="103"/>
      <c r="GY66" s="103"/>
      <c r="GZ66" s="103"/>
      <c r="HA66" s="103"/>
      <c r="HB66" s="103"/>
      <c r="HC66" s="103"/>
      <c r="HD66" s="103"/>
      <c r="HE66" s="103"/>
      <c r="HF66" s="103"/>
      <c r="HG66" s="103"/>
      <c r="HH66" s="103"/>
      <c r="HI66" s="103"/>
      <c r="HJ66" s="103"/>
      <c r="HK66" s="103"/>
      <c r="HL66" s="103"/>
      <c r="HM66" s="102"/>
      <c r="HN66" s="103"/>
      <c r="HO66" s="103"/>
      <c r="HP66" s="103"/>
      <c r="HQ66" s="103"/>
      <c r="HR66" s="103"/>
      <c r="HS66" s="103"/>
      <c r="HT66" s="103"/>
      <c r="HU66" s="103"/>
      <c r="HV66" s="103"/>
      <c r="HW66" s="103"/>
      <c r="HX66" s="103"/>
      <c r="HY66" s="103"/>
      <c r="HZ66" s="103"/>
      <c r="IA66" s="103"/>
      <c r="IB66" s="103"/>
      <c r="IC66" s="103"/>
      <c r="ID66" s="103"/>
      <c r="IE66" s="103"/>
      <c r="IF66" s="103"/>
      <c r="IG66" s="103"/>
      <c r="IH66" s="103"/>
      <c r="II66" s="102"/>
      <c r="IJ66" s="103"/>
      <c r="IK66" s="103"/>
      <c r="IL66" s="103"/>
      <c r="IM66" s="103"/>
      <c r="IN66" s="103"/>
      <c r="IO66" s="103"/>
      <c r="IP66" s="103"/>
      <c r="IQ66" s="103"/>
      <c r="IR66" s="103"/>
      <c r="IS66" s="103"/>
      <c r="IT66" s="103"/>
      <c r="IU66" s="103"/>
      <c r="IV66" s="103"/>
    </row>
    <row r="67" spans="1:256" s="7" customFormat="1" ht="12" customHeight="1">
      <c r="A67" s="299"/>
      <c r="B67" s="300"/>
      <c r="C67" s="300"/>
      <c r="D67" s="300"/>
      <c r="E67" s="300"/>
      <c r="F67" s="300"/>
      <c r="G67" s="300"/>
      <c r="H67" s="300"/>
      <c r="I67" s="300"/>
      <c r="J67" s="300"/>
      <c r="K67" s="300"/>
      <c r="L67" s="300"/>
      <c r="M67" s="300"/>
      <c r="N67" s="300"/>
      <c r="O67" s="300"/>
      <c r="P67" s="300"/>
      <c r="Q67" s="300"/>
      <c r="R67" s="300"/>
      <c r="S67" s="300"/>
      <c r="T67" s="300"/>
      <c r="U67" s="300"/>
      <c r="V67" s="301"/>
      <c r="W67" s="294"/>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2"/>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2"/>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2"/>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2"/>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2"/>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2"/>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2"/>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2"/>
      <c r="GR67" s="103"/>
      <c r="GS67" s="103"/>
      <c r="GT67" s="103"/>
      <c r="GU67" s="103"/>
      <c r="GV67" s="103"/>
      <c r="GW67" s="103"/>
      <c r="GX67" s="103"/>
      <c r="GY67" s="103"/>
      <c r="GZ67" s="103"/>
      <c r="HA67" s="103"/>
      <c r="HB67" s="103"/>
      <c r="HC67" s="103"/>
      <c r="HD67" s="103"/>
      <c r="HE67" s="103"/>
      <c r="HF67" s="103"/>
      <c r="HG67" s="103"/>
      <c r="HH67" s="103"/>
      <c r="HI67" s="103"/>
      <c r="HJ67" s="103"/>
      <c r="HK67" s="103"/>
      <c r="HL67" s="103"/>
      <c r="HM67" s="102"/>
      <c r="HN67" s="103"/>
      <c r="HO67" s="103"/>
      <c r="HP67" s="103"/>
      <c r="HQ67" s="103"/>
      <c r="HR67" s="103"/>
      <c r="HS67" s="103"/>
      <c r="HT67" s="103"/>
      <c r="HU67" s="103"/>
      <c r="HV67" s="103"/>
      <c r="HW67" s="103"/>
      <c r="HX67" s="103"/>
      <c r="HY67" s="103"/>
      <c r="HZ67" s="103"/>
      <c r="IA67" s="103"/>
      <c r="IB67" s="103"/>
      <c r="IC67" s="103"/>
      <c r="ID67" s="103"/>
      <c r="IE67" s="103"/>
      <c r="IF67" s="103"/>
      <c r="IG67" s="103"/>
      <c r="IH67" s="103"/>
      <c r="II67" s="102"/>
      <c r="IJ67" s="103"/>
      <c r="IK67" s="103"/>
      <c r="IL67" s="103"/>
      <c r="IM67" s="103"/>
      <c r="IN67" s="103"/>
      <c r="IO67" s="103"/>
      <c r="IP67" s="103"/>
      <c r="IQ67" s="103"/>
      <c r="IR67" s="103"/>
      <c r="IS67" s="103"/>
      <c r="IT67" s="103"/>
      <c r="IU67" s="103"/>
      <c r="IV67" s="103"/>
    </row>
    <row r="68" spans="1:256" s="7" customFormat="1" ht="12" customHeight="1">
      <c r="A68" s="299"/>
      <c r="B68" s="300"/>
      <c r="C68" s="300"/>
      <c r="D68" s="300"/>
      <c r="E68" s="300"/>
      <c r="F68" s="300"/>
      <c r="G68" s="300"/>
      <c r="H68" s="300"/>
      <c r="I68" s="300"/>
      <c r="J68" s="300"/>
      <c r="K68" s="300"/>
      <c r="L68" s="300"/>
      <c r="M68" s="300"/>
      <c r="N68" s="300"/>
      <c r="O68" s="300"/>
      <c r="P68" s="300"/>
      <c r="Q68" s="300"/>
      <c r="R68" s="300"/>
      <c r="S68" s="300"/>
      <c r="T68" s="300"/>
      <c r="U68" s="300"/>
      <c r="V68" s="301"/>
      <c r="W68" s="294"/>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2"/>
      <c r="AT68" s="103"/>
      <c r="AU68" s="103"/>
      <c r="AV68" s="103"/>
      <c r="AW68" s="103"/>
      <c r="AX68" s="103"/>
      <c r="AY68" s="103"/>
      <c r="AZ68" s="103"/>
      <c r="BA68" s="103"/>
      <c r="BB68" s="103"/>
      <c r="BC68" s="103"/>
      <c r="BD68" s="103"/>
      <c r="BE68" s="103"/>
      <c r="BF68" s="103"/>
      <c r="BG68" s="103"/>
      <c r="BH68" s="103"/>
      <c r="BI68" s="103"/>
      <c r="BJ68" s="103"/>
      <c r="BK68" s="103"/>
      <c r="BL68" s="103"/>
      <c r="BM68" s="103"/>
      <c r="BN68" s="103"/>
      <c r="BO68" s="102"/>
      <c r="BP68" s="103"/>
      <c r="BQ68" s="103"/>
      <c r="BR68" s="103"/>
      <c r="BS68" s="103"/>
      <c r="BT68" s="103"/>
      <c r="BU68" s="103"/>
      <c r="BV68" s="103"/>
      <c r="BW68" s="103"/>
      <c r="BX68" s="103"/>
      <c r="BY68" s="103"/>
      <c r="BZ68" s="103"/>
      <c r="CA68" s="103"/>
      <c r="CB68" s="103"/>
      <c r="CC68" s="103"/>
      <c r="CD68" s="103"/>
      <c r="CE68" s="103"/>
      <c r="CF68" s="103"/>
      <c r="CG68" s="103"/>
      <c r="CH68" s="103"/>
      <c r="CI68" s="103"/>
      <c r="CJ68" s="103"/>
      <c r="CK68" s="102"/>
      <c r="CL68" s="103"/>
      <c r="CM68" s="103"/>
      <c r="CN68" s="103"/>
      <c r="CO68" s="103"/>
      <c r="CP68" s="103"/>
      <c r="CQ68" s="103"/>
      <c r="CR68" s="103"/>
      <c r="CS68" s="103"/>
      <c r="CT68" s="103"/>
      <c r="CU68" s="103"/>
      <c r="CV68" s="103"/>
      <c r="CW68" s="103"/>
      <c r="CX68" s="103"/>
      <c r="CY68" s="103"/>
      <c r="CZ68" s="103"/>
      <c r="DA68" s="103"/>
      <c r="DB68" s="103"/>
      <c r="DC68" s="103"/>
      <c r="DD68" s="103"/>
      <c r="DE68" s="103"/>
      <c r="DF68" s="103"/>
      <c r="DG68" s="102"/>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2"/>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2"/>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2"/>
      <c r="FV68" s="103"/>
      <c r="FW68" s="103"/>
      <c r="FX68" s="103"/>
      <c r="FY68" s="103"/>
      <c r="FZ68" s="103"/>
      <c r="GA68" s="103"/>
      <c r="GB68" s="103"/>
      <c r="GC68" s="103"/>
      <c r="GD68" s="103"/>
      <c r="GE68" s="103"/>
      <c r="GF68" s="103"/>
      <c r="GG68" s="103"/>
      <c r="GH68" s="103"/>
      <c r="GI68" s="103"/>
      <c r="GJ68" s="103"/>
      <c r="GK68" s="103"/>
      <c r="GL68" s="103"/>
      <c r="GM68" s="103"/>
      <c r="GN68" s="103"/>
      <c r="GO68" s="103"/>
      <c r="GP68" s="103"/>
      <c r="GQ68" s="102"/>
      <c r="GR68" s="103"/>
      <c r="GS68" s="103"/>
      <c r="GT68" s="103"/>
      <c r="GU68" s="103"/>
      <c r="GV68" s="103"/>
      <c r="GW68" s="103"/>
      <c r="GX68" s="103"/>
      <c r="GY68" s="103"/>
      <c r="GZ68" s="103"/>
      <c r="HA68" s="103"/>
      <c r="HB68" s="103"/>
      <c r="HC68" s="103"/>
      <c r="HD68" s="103"/>
      <c r="HE68" s="103"/>
      <c r="HF68" s="103"/>
      <c r="HG68" s="103"/>
      <c r="HH68" s="103"/>
      <c r="HI68" s="103"/>
      <c r="HJ68" s="103"/>
      <c r="HK68" s="103"/>
      <c r="HL68" s="103"/>
      <c r="HM68" s="102"/>
      <c r="HN68" s="103"/>
      <c r="HO68" s="103"/>
      <c r="HP68" s="103"/>
      <c r="HQ68" s="103"/>
      <c r="HR68" s="103"/>
      <c r="HS68" s="103"/>
      <c r="HT68" s="103"/>
      <c r="HU68" s="103"/>
      <c r="HV68" s="103"/>
      <c r="HW68" s="103"/>
      <c r="HX68" s="103"/>
      <c r="HY68" s="103"/>
      <c r="HZ68" s="103"/>
      <c r="IA68" s="103"/>
      <c r="IB68" s="103"/>
      <c r="IC68" s="103"/>
      <c r="ID68" s="103"/>
      <c r="IE68" s="103"/>
      <c r="IF68" s="103"/>
      <c r="IG68" s="103"/>
      <c r="IH68" s="103"/>
      <c r="II68" s="102"/>
      <c r="IJ68" s="103"/>
      <c r="IK68" s="103"/>
      <c r="IL68" s="103"/>
      <c r="IM68" s="103"/>
      <c r="IN68" s="103"/>
      <c r="IO68" s="103"/>
      <c r="IP68" s="103"/>
      <c r="IQ68" s="103"/>
      <c r="IR68" s="103"/>
      <c r="IS68" s="103"/>
      <c r="IT68" s="103"/>
      <c r="IU68" s="103"/>
      <c r="IV68" s="103"/>
    </row>
    <row r="69" spans="1:23" s="10" customFormat="1" ht="12" customHeight="1">
      <c r="A69" s="302"/>
      <c r="B69" s="303"/>
      <c r="C69" s="303"/>
      <c r="D69" s="303"/>
      <c r="E69" s="303"/>
      <c r="F69" s="303"/>
      <c r="G69" s="303"/>
      <c r="H69" s="303"/>
      <c r="I69" s="303"/>
      <c r="J69" s="303"/>
      <c r="K69" s="303"/>
      <c r="L69" s="303"/>
      <c r="M69" s="303"/>
      <c r="N69" s="303"/>
      <c r="O69" s="303"/>
      <c r="P69" s="303"/>
      <c r="Q69" s="303"/>
      <c r="R69" s="303"/>
      <c r="S69" s="303"/>
      <c r="T69" s="303"/>
      <c r="U69" s="303"/>
      <c r="V69" s="303"/>
      <c r="W69" s="295"/>
    </row>
  </sheetData>
  <sheetProtection/>
  <mergeCells count="17">
    <mergeCell ref="A2:V2"/>
    <mergeCell ref="R3:S3"/>
    <mergeCell ref="E3:E4"/>
    <mergeCell ref="H3:I3"/>
    <mergeCell ref="F3:F4"/>
    <mergeCell ref="T3:V3"/>
    <mergeCell ref="B3:B4"/>
    <mergeCell ref="A63:V65"/>
    <mergeCell ref="A66:V69"/>
    <mergeCell ref="A62:V62"/>
    <mergeCell ref="C3:C4"/>
    <mergeCell ref="G3:G4"/>
    <mergeCell ref="D3:D4"/>
    <mergeCell ref="B60:D60"/>
    <mergeCell ref="L3:M3"/>
    <mergeCell ref="J3:K3"/>
    <mergeCell ref="N3:Q3"/>
  </mergeCells>
  <printOptions/>
  <pageMargins left="0.3" right="0.13" top="1" bottom="1" header="0.5" footer="0.5"/>
  <pageSetup orientation="portrait" paperSize="9" scale="35" r:id="rId2"/>
  <ignoredErrors>
    <ignoredError sqref="N9:O35 P36:R41 N36:O41 P9:R35 S6:U35 P6:R8 V44:V45 V59 N52 P44:T59 U44:U45 U59" formula="1"/>
    <ignoredError sqref="V7:V43 V46:V58 U46:U58" formula="1" unlockedFormula="1"/>
    <ignoredError sqref="V5:V6" unlockedFormula="1"/>
  </ignoredErrors>
  <drawing r:id="rId1"/>
</worksheet>
</file>

<file path=xl/worksheets/sheet2.xml><?xml version="1.0" encoding="utf-8"?>
<worksheet xmlns="http://schemas.openxmlformats.org/spreadsheetml/2006/main" xmlns:r="http://schemas.openxmlformats.org/officeDocument/2006/relationships">
  <dimension ref="A1:IV35"/>
  <sheetViews>
    <sheetView zoomScale="110" zoomScaleNormal="110" zoomScalePageLayoutView="0" workbookViewId="0" topLeftCell="A1">
      <selection activeCell="A3" sqref="A3:V3"/>
    </sheetView>
  </sheetViews>
  <sheetFormatPr defaultColWidth="4.421875" defaultRowHeight="12.75"/>
  <cols>
    <col min="1" max="1" width="4.140625" style="54" bestFit="1" customWidth="1"/>
    <col min="2" max="2" width="60.00390625" style="15" bestFit="1" customWidth="1"/>
    <col min="3" max="3" width="8.7109375" style="16" bestFit="1" customWidth="1"/>
    <col min="4" max="4" width="22.00390625" style="6" bestFit="1" customWidth="1"/>
    <col min="5" max="5" width="6.140625" style="17" hidden="1" customWidth="1"/>
    <col min="6" max="6" width="7.140625" style="17" customWidth="1"/>
    <col min="7" max="7" width="8.00390625" style="17" hidden="1" customWidth="1"/>
    <col min="8" max="8" width="11.421875" style="18" hidden="1" customWidth="1"/>
    <col min="9" max="9" width="7.421875" style="24" hidden="1" customWidth="1"/>
    <col min="10" max="10" width="11.421875" style="18" hidden="1" customWidth="1"/>
    <col min="11" max="11" width="7.421875" style="24" hidden="1" customWidth="1"/>
    <col min="12" max="12" width="11.421875" style="18" hidden="1" customWidth="1"/>
    <col min="13" max="13" width="7.421875" style="24" hidden="1" customWidth="1"/>
    <col min="14" max="14" width="14.140625" style="21" bestFit="1" customWidth="1"/>
    <col min="15" max="15" width="9.00390625" style="25" bestFit="1" customWidth="1"/>
    <col min="16" max="16" width="8.57421875" style="31" bestFit="1" customWidth="1"/>
    <col min="17" max="17" width="6.421875" style="32" customWidth="1"/>
    <col min="18" max="18" width="13.28125" style="33" hidden="1" customWidth="1"/>
    <col min="19" max="19" width="9.8515625" style="34" hidden="1" customWidth="1"/>
    <col min="20" max="20" width="13.7109375" style="33" bestFit="1" customWidth="1"/>
    <col min="21" max="21" width="9.421875" style="31" bestFit="1" customWidth="1"/>
    <col min="22" max="22" width="6.421875" style="32" customWidth="1"/>
    <col min="23" max="23" width="2.421875" style="35" bestFit="1" customWidth="1"/>
    <col min="24" max="26" width="4.421875" style="6" customWidth="1"/>
    <col min="27" max="27" width="2.140625" style="6" bestFit="1" customWidth="1"/>
    <col min="28" max="16384" width="4.421875" style="6" customWidth="1"/>
  </cols>
  <sheetData>
    <row r="1" spans="1:23" s="30" customFormat="1" ht="46.5" customHeight="1">
      <c r="A1" s="81"/>
      <c r="B1" s="26"/>
      <c r="C1" s="27"/>
      <c r="D1" s="28"/>
      <c r="E1" s="29"/>
      <c r="F1" s="29"/>
      <c r="G1" s="29"/>
      <c r="H1" s="55"/>
      <c r="I1" s="65"/>
      <c r="J1" s="58"/>
      <c r="K1" s="68"/>
      <c r="L1" s="59"/>
      <c r="M1" s="69"/>
      <c r="N1" s="60"/>
      <c r="O1" s="70"/>
      <c r="P1" s="73"/>
      <c r="Q1" s="75"/>
      <c r="R1" s="63"/>
      <c r="S1" s="34"/>
      <c r="T1" s="63"/>
      <c r="U1" s="73"/>
      <c r="V1" s="99"/>
      <c r="W1" s="49"/>
    </row>
    <row r="2" spans="1:23" s="30" customFormat="1" ht="24" customHeight="1">
      <c r="A2" s="104"/>
      <c r="B2" s="105"/>
      <c r="C2" s="106"/>
      <c r="D2" s="107"/>
      <c r="E2" s="108"/>
      <c r="F2" s="108"/>
      <c r="G2" s="108"/>
      <c r="H2" s="109"/>
      <c r="I2" s="110"/>
      <c r="J2" s="111"/>
      <c r="K2" s="112"/>
      <c r="L2" s="113"/>
      <c r="M2" s="114"/>
      <c r="N2" s="115"/>
      <c r="O2" s="116"/>
      <c r="P2" s="117"/>
      <c r="Q2" s="118"/>
      <c r="R2" s="119"/>
      <c r="S2" s="120"/>
      <c r="T2" s="119"/>
      <c r="U2" s="117"/>
      <c r="V2" s="121"/>
      <c r="W2" s="49"/>
    </row>
    <row r="3" spans="1:23" s="3" customFormat="1" ht="26.25" customHeight="1" thickBot="1">
      <c r="A3" s="340" t="s">
        <v>33</v>
      </c>
      <c r="B3" s="341"/>
      <c r="C3" s="341"/>
      <c r="D3" s="341"/>
      <c r="E3" s="341"/>
      <c r="F3" s="341"/>
      <c r="G3" s="341"/>
      <c r="H3" s="341"/>
      <c r="I3" s="341"/>
      <c r="J3" s="341"/>
      <c r="K3" s="341"/>
      <c r="L3" s="341"/>
      <c r="M3" s="341"/>
      <c r="N3" s="341"/>
      <c r="O3" s="341"/>
      <c r="P3" s="341"/>
      <c r="Q3" s="341"/>
      <c r="R3" s="341"/>
      <c r="S3" s="341"/>
      <c r="T3" s="341"/>
      <c r="U3" s="341"/>
      <c r="V3" s="342"/>
      <c r="W3" s="49"/>
    </row>
    <row r="4" spans="1:23" s="77" customFormat="1" ht="20.25" customHeight="1">
      <c r="A4" s="127"/>
      <c r="B4" s="321" t="s">
        <v>14</v>
      </c>
      <c r="C4" s="306" t="s">
        <v>21</v>
      </c>
      <c r="D4" s="308" t="s">
        <v>1</v>
      </c>
      <c r="E4" s="308" t="s">
        <v>25</v>
      </c>
      <c r="F4" s="308" t="s">
        <v>26</v>
      </c>
      <c r="G4" s="308" t="s">
        <v>27</v>
      </c>
      <c r="H4" s="323" t="s">
        <v>2</v>
      </c>
      <c r="I4" s="323"/>
      <c r="J4" s="323" t="s">
        <v>3</v>
      </c>
      <c r="K4" s="323"/>
      <c r="L4" s="323" t="s">
        <v>4</v>
      </c>
      <c r="M4" s="323"/>
      <c r="N4" s="343" t="s">
        <v>28</v>
      </c>
      <c r="O4" s="343"/>
      <c r="P4" s="343"/>
      <c r="Q4" s="343"/>
      <c r="R4" s="323" t="s">
        <v>0</v>
      </c>
      <c r="S4" s="323"/>
      <c r="T4" s="343" t="s">
        <v>15</v>
      </c>
      <c r="U4" s="343"/>
      <c r="V4" s="344"/>
      <c r="W4" s="122"/>
    </row>
    <row r="5" spans="1:23" s="77" customFormat="1" ht="29.25" customHeight="1" thickBot="1">
      <c r="A5" s="128"/>
      <c r="B5" s="322"/>
      <c r="C5" s="307"/>
      <c r="D5" s="310"/>
      <c r="E5" s="309"/>
      <c r="F5" s="309"/>
      <c r="G5" s="309"/>
      <c r="H5" s="123" t="s">
        <v>7</v>
      </c>
      <c r="I5" s="124" t="s">
        <v>6</v>
      </c>
      <c r="J5" s="123" t="s">
        <v>7</v>
      </c>
      <c r="K5" s="124" t="s">
        <v>6</v>
      </c>
      <c r="L5" s="123" t="s">
        <v>7</v>
      </c>
      <c r="M5" s="124" t="s">
        <v>6</v>
      </c>
      <c r="N5" s="123" t="s">
        <v>7</v>
      </c>
      <c r="O5" s="124" t="s">
        <v>6</v>
      </c>
      <c r="P5" s="124" t="s">
        <v>16</v>
      </c>
      <c r="Q5" s="125" t="s">
        <v>17</v>
      </c>
      <c r="R5" s="123" t="s">
        <v>7</v>
      </c>
      <c r="S5" s="78" t="s">
        <v>5</v>
      </c>
      <c r="T5" s="123" t="s">
        <v>7</v>
      </c>
      <c r="U5" s="124" t="s">
        <v>6</v>
      </c>
      <c r="V5" s="126" t="s">
        <v>17</v>
      </c>
      <c r="W5" s="122"/>
    </row>
    <row r="6" spans="1:23" s="4" customFormat="1" ht="15" customHeight="1">
      <c r="A6" s="50">
        <v>1</v>
      </c>
      <c r="B6" s="200" t="s">
        <v>61</v>
      </c>
      <c r="C6" s="201">
        <v>40599</v>
      </c>
      <c r="D6" s="202" t="s">
        <v>23</v>
      </c>
      <c r="E6" s="203">
        <v>246</v>
      </c>
      <c r="F6" s="203">
        <v>320</v>
      </c>
      <c r="G6" s="203">
        <v>2</v>
      </c>
      <c r="H6" s="204">
        <v>280272</v>
      </c>
      <c r="I6" s="205">
        <v>29704</v>
      </c>
      <c r="J6" s="204">
        <v>518115</v>
      </c>
      <c r="K6" s="205">
        <v>52937</v>
      </c>
      <c r="L6" s="204">
        <v>550973</v>
      </c>
      <c r="M6" s="205">
        <v>56960</v>
      </c>
      <c r="N6" s="206">
        <f>+H6+J6+L6</f>
        <v>1349360</v>
      </c>
      <c r="O6" s="207">
        <f>+I6+K6+M6</f>
        <v>139601</v>
      </c>
      <c r="P6" s="208">
        <f>IF(N6&lt;&gt;0,O6/F6,"")</f>
        <v>436.253125</v>
      </c>
      <c r="Q6" s="209">
        <f>IF(N6&lt;&gt;0,N6/O6,"")</f>
        <v>9.665833339302727</v>
      </c>
      <c r="R6" s="204">
        <v>2021428</v>
      </c>
      <c r="S6" s="187">
        <f aca="true" t="shared" si="0" ref="S6:S25">IF(R6&lt;&gt;0,-(R6-N6)/R6,"")</f>
        <v>-0.3324718961051296</v>
      </c>
      <c r="T6" s="204">
        <v>4428530</v>
      </c>
      <c r="U6" s="205">
        <v>474418</v>
      </c>
      <c r="V6" s="210">
        <f>T6/U6</f>
        <v>9.334658465741182</v>
      </c>
      <c r="W6" s="130"/>
    </row>
    <row r="7" spans="1:23" s="4" customFormat="1" ht="15" customHeight="1">
      <c r="A7" s="50">
        <v>2</v>
      </c>
      <c r="B7" s="211" t="s">
        <v>45</v>
      </c>
      <c r="C7" s="136">
        <v>40578</v>
      </c>
      <c r="D7" s="154" t="s">
        <v>24</v>
      </c>
      <c r="E7" s="155">
        <v>223</v>
      </c>
      <c r="F7" s="155">
        <v>226</v>
      </c>
      <c r="G7" s="155">
        <v>5</v>
      </c>
      <c r="H7" s="156">
        <v>217765</v>
      </c>
      <c r="I7" s="137">
        <v>23568</v>
      </c>
      <c r="J7" s="156">
        <v>433588</v>
      </c>
      <c r="K7" s="137">
        <v>45687</v>
      </c>
      <c r="L7" s="156">
        <v>435538</v>
      </c>
      <c r="M7" s="137">
        <v>45969</v>
      </c>
      <c r="N7" s="157">
        <f>+L7+J7+H7</f>
        <v>1086891</v>
      </c>
      <c r="O7" s="138">
        <f>+M7+K7+I7</f>
        <v>115224</v>
      </c>
      <c r="P7" s="165">
        <f>O7/F7</f>
        <v>509.8407079646018</v>
      </c>
      <c r="Q7" s="133">
        <f>N7/O7</f>
        <v>9.432852530722766</v>
      </c>
      <c r="R7" s="156">
        <v>1636615</v>
      </c>
      <c r="S7" s="159">
        <f t="shared" si="0"/>
        <v>-0.3358908478780898</v>
      </c>
      <c r="T7" s="156">
        <v>18997720</v>
      </c>
      <c r="U7" s="137">
        <v>2031551</v>
      </c>
      <c r="V7" s="188">
        <f>+T7/U7</f>
        <v>9.35133796788759</v>
      </c>
      <c r="W7" s="130"/>
    </row>
    <row r="8" spans="1:23" s="5" customFormat="1" ht="15" customHeight="1" thickBot="1">
      <c r="A8" s="132">
        <v>3</v>
      </c>
      <c r="B8" s="263" t="s">
        <v>68</v>
      </c>
      <c r="C8" s="264">
        <v>40606</v>
      </c>
      <c r="D8" s="265" t="s">
        <v>8</v>
      </c>
      <c r="E8" s="266">
        <v>152</v>
      </c>
      <c r="F8" s="266">
        <v>169</v>
      </c>
      <c r="G8" s="266">
        <v>1</v>
      </c>
      <c r="H8" s="267">
        <v>108251</v>
      </c>
      <c r="I8" s="268">
        <v>11784</v>
      </c>
      <c r="J8" s="267">
        <v>239069.5</v>
      </c>
      <c r="K8" s="268">
        <v>25109</v>
      </c>
      <c r="L8" s="267">
        <v>319267.8</v>
      </c>
      <c r="M8" s="268">
        <v>33009</v>
      </c>
      <c r="N8" s="269">
        <v>666588.3</v>
      </c>
      <c r="O8" s="270">
        <v>69902</v>
      </c>
      <c r="P8" s="271">
        <f>IF(N8&lt;&gt;0,O8/F8,"")</f>
        <v>413.6213017751479</v>
      </c>
      <c r="Q8" s="272">
        <f>IF(N8&lt;&gt;0,N8/O8,"")</f>
        <v>9.536040456639295</v>
      </c>
      <c r="R8" s="267"/>
      <c r="S8" s="273">
        <f t="shared" si="0"/>
      </c>
      <c r="T8" s="274">
        <v>666588.3</v>
      </c>
      <c r="U8" s="275">
        <v>69902</v>
      </c>
      <c r="V8" s="276">
        <f>IF(T8&lt;&gt;0,T8/U8,"")</f>
        <v>9.536040456639295</v>
      </c>
      <c r="W8" s="130"/>
    </row>
    <row r="9" spans="1:23" s="5" customFormat="1" ht="15" customHeight="1">
      <c r="A9" s="51">
        <v>4</v>
      </c>
      <c r="B9" s="252" t="s">
        <v>69</v>
      </c>
      <c r="C9" s="253">
        <v>40606</v>
      </c>
      <c r="D9" s="254" t="s">
        <v>24</v>
      </c>
      <c r="E9" s="255">
        <v>104</v>
      </c>
      <c r="F9" s="255">
        <v>104</v>
      </c>
      <c r="G9" s="255">
        <v>1</v>
      </c>
      <c r="H9" s="256">
        <v>60050</v>
      </c>
      <c r="I9" s="257">
        <v>5600</v>
      </c>
      <c r="J9" s="256">
        <v>216241</v>
      </c>
      <c r="K9" s="257">
        <v>19742</v>
      </c>
      <c r="L9" s="256">
        <v>244807</v>
      </c>
      <c r="M9" s="257">
        <v>22156</v>
      </c>
      <c r="N9" s="258">
        <f>+L9+J9+H9</f>
        <v>521098</v>
      </c>
      <c r="O9" s="259">
        <f>+M9+K9+I9</f>
        <v>47498</v>
      </c>
      <c r="P9" s="257">
        <f>+O9/F9</f>
        <v>456.71153846153845</v>
      </c>
      <c r="Q9" s="260">
        <f aca="true" t="shared" si="1" ref="Q9:Q18">+N9/O9</f>
        <v>10.970946145100847</v>
      </c>
      <c r="R9" s="256"/>
      <c r="S9" s="261">
        <f t="shared" si="0"/>
      </c>
      <c r="T9" s="256">
        <v>521098</v>
      </c>
      <c r="U9" s="257">
        <v>47498</v>
      </c>
      <c r="V9" s="262">
        <f>+T9/U9</f>
        <v>10.970946145100847</v>
      </c>
      <c r="W9" s="130"/>
    </row>
    <row r="10" spans="1:23" s="5" customFormat="1" ht="15" customHeight="1">
      <c r="A10" s="51">
        <v>5</v>
      </c>
      <c r="B10" s="212" t="s">
        <v>62</v>
      </c>
      <c r="C10" s="136">
        <v>40599</v>
      </c>
      <c r="D10" s="154" t="s">
        <v>50</v>
      </c>
      <c r="E10" s="155">
        <v>58</v>
      </c>
      <c r="F10" s="155">
        <v>59</v>
      </c>
      <c r="G10" s="155">
        <v>2</v>
      </c>
      <c r="H10" s="168">
        <v>112515.5</v>
      </c>
      <c r="I10" s="143">
        <v>8940</v>
      </c>
      <c r="J10" s="168">
        <v>173045</v>
      </c>
      <c r="K10" s="143">
        <v>13556</v>
      </c>
      <c r="L10" s="168">
        <v>162806</v>
      </c>
      <c r="M10" s="143">
        <v>12403</v>
      </c>
      <c r="N10" s="169">
        <f>H10+J10+L10</f>
        <v>448366.5</v>
      </c>
      <c r="O10" s="144">
        <f>I10+K10+M10</f>
        <v>34899</v>
      </c>
      <c r="P10" s="143">
        <f>O10/F10</f>
        <v>591.5084745762712</v>
      </c>
      <c r="Q10" s="135">
        <f t="shared" si="1"/>
        <v>12.847545774950571</v>
      </c>
      <c r="R10" s="170">
        <v>630435</v>
      </c>
      <c r="S10" s="159">
        <f t="shared" si="0"/>
        <v>-0.2887982107592377</v>
      </c>
      <c r="T10" s="171">
        <v>1397994.05</v>
      </c>
      <c r="U10" s="145">
        <v>112293</v>
      </c>
      <c r="V10" s="189">
        <f>T10/U10</f>
        <v>12.449520896226836</v>
      </c>
      <c r="W10" s="131"/>
    </row>
    <row r="11" spans="1:23" s="5" customFormat="1" ht="15" customHeight="1">
      <c r="A11" s="51">
        <v>6</v>
      </c>
      <c r="B11" s="237" t="s">
        <v>70</v>
      </c>
      <c r="C11" s="219">
        <v>40606</v>
      </c>
      <c r="D11" s="220" t="s">
        <v>24</v>
      </c>
      <c r="E11" s="221">
        <v>93</v>
      </c>
      <c r="F11" s="221">
        <v>93</v>
      </c>
      <c r="G11" s="221">
        <v>1</v>
      </c>
      <c r="H11" s="222">
        <v>107306</v>
      </c>
      <c r="I11" s="223">
        <v>8723</v>
      </c>
      <c r="J11" s="222">
        <v>174102</v>
      </c>
      <c r="K11" s="223">
        <v>14173</v>
      </c>
      <c r="L11" s="222">
        <v>158941</v>
      </c>
      <c r="M11" s="223">
        <v>13196</v>
      </c>
      <c r="N11" s="224">
        <f>+L11+J11+H11</f>
        <v>440349</v>
      </c>
      <c r="O11" s="225">
        <f>+M11+K11+I11</f>
        <v>36092</v>
      </c>
      <c r="P11" s="223">
        <f>+O11/F11</f>
        <v>388.0860215053763</v>
      </c>
      <c r="Q11" s="226">
        <f t="shared" si="1"/>
        <v>12.200737005430566</v>
      </c>
      <c r="R11" s="222"/>
      <c r="S11" s="218">
        <f t="shared" si="0"/>
      </c>
      <c r="T11" s="222">
        <v>440349</v>
      </c>
      <c r="U11" s="223">
        <v>36092</v>
      </c>
      <c r="V11" s="238">
        <f>+T11/U11</f>
        <v>12.200737005430566</v>
      </c>
      <c r="W11" s="130"/>
    </row>
    <row r="12" spans="1:23" s="5" customFormat="1" ht="15" customHeight="1">
      <c r="A12" s="51">
        <v>7</v>
      </c>
      <c r="B12" s="213" t="s">
        <v>71</v>
      </c>
      <c r="C12" s="136">
        <v>40571</v>
      </c>
      <c r="D12" s="154" t="s">
        <v>22</v>
      </c>
      <c r="E12" s="155">
        <v>364</v>
      </c>
      <c r="F12" s="155">
        <v>229</v>
      </c>
      <c r="G12" s="155">
        <v>6</v>
      </c>
      <c r="H12" s="156">
        <v>85457.5</v>
      </c>
      <c r="I12" s="137">
        <v>12685</v>
      </c>
      <c r="J12" s="156">
        <v>117828</v>
      </c>
      <c r="K12" s="137">
        <v>16937</v>
      </c>
      <c r="L12" s="156">
        <v>163128.5</v>
      </c>
      <c r="M12" s="137">
        <v>23351</v>
      </c>
      <c r="N12" s="157">
        <f>SUM(H12+J12+L12)</f>
        <v>366414</v>
      </c>
      <c r="O12" s="138">
        <f>SUM(I12+K12+M12)</f>
        <v>52973</v>
      </c>
      <c r="P12" s="137">
        <f>+O12/F12</f>
        <v>231.3231441048035</v>
      </c>
      <c r="Q12" s="158">
        <f t="shared" si="1"/>
        <v>6.916995450512525</v>
      </c>
      <c r="R12" s="156">
        <v>521765</v>
      </c>
      <c r="S12" s="159">
        <f t="shared" si="0"/>
        <v>-0.2977413203262005</v>
      </c>
      <c r="T12" s="156">
        <v>17116078.5</v>
      </c>
      <c r="U12" s="137">
        <v>2000596</v>
      </c>
      <c r="V12" s="189">
        <f>T12/U12</f>
        <v>8.555489714065208</v>
      </c>
      <c r="W12" s="130"/>
    </row>
    <row r="13" spans="1:23" s="5" customFormat="1" ht="15" customHeight="1">
      <c r="A13" s="51">
        <v>8</v>
      </c>
      <c r="B13" s="239" t="s">
        <v>63</v>
      </c>
      <c r="C13" s="151">
        <v>40592</v>
      </c>
      <c r="D13" s="182" t="s">
        <v>24</v>
      </c>
      <c r="E13" s="183">
        <v>27</v>
      </c>
      <c r="F13" s="183">
        <v>27</v>
      </c>
      <c r="G13" s="183">
        <v>3</v>
      </c>
      <c r="H13" s="156">
        <v>66294</v>
      </c>
      <c r="I13" s="137">
        <v>4753</v>
      </c>
      <c r="J13" s="156">
        <v>105949</v>
      </c>
      <c r="K13" s="137">
        <v>7568</v>
      </c>
      <c r="L13" s="156">
        <v>103513</v>
      </c>
      <c r="M13" s="137">
        <v>7356</v>
      </c>
      <c r="N13" s="157">
        <f aca="true" t="shared" si="2" ref="N13:O15">+L13+J13+H13</f>
        <v>275756</v>
      </c>
      <c r="O13" s="138">
        <f t="shared" si="2"/>
        <v>19677</v>
      </c>
      <c r="P13" s="137">
        <f>+O13/F13</f>
        <v>728.7777777777778</v>
      </c>
      <c r="Q13" s="158">
        <f t="shared" si="1"/>
        <v>14.014128169944605</v>
      </c>
      <c r="R13" s="156">
        <v>272010</v>
      </c>
      <c r="S13" s="159">
        <f t="shared" si="0"/>
        <v>0.013771552516451601</v>
      </c>
      <c r="T13" s="156">
        <v>1351695</v>
      </c>
      <c r="U13" s="137">
        <v>100689</v>
      </c>
      <c r="V13" s="188">
        <f>+T13/U13</f>
        <v>13.424455501594018</v>
      </c>
      <c r="W13" s="130"/>
    </row>
    <row r="14" spans="1:23" s="5" customFormat="1" ht="15" customHeight="1">
      <c r="A14" s="51">
        <v>9</v>
      </c>
      <c r="B14" s="239" t="s">
        <v>35</v>
      </c>
      <c r="C14" s="151">
        <v>40550</v>
      </c>
      <c r="D14" s="182" t="s">
        <v>24</v>
      </c>
      <c r="E14" s="183">
        <v>355</v>
      </c>
      <c r="F14" s="183">
        <v>132</v>
      </c>
      <c r="G14" s="183">
        <v>9</v>
      </c>
      <c r="H14" s="156">
        <v>26423</v>
      </c>
      <c r="I14" s="137">
        <v>3110</v>
      </c>
      <c r="J14" s="156">
        <v>62899</v>
      </c>
      <c r="K14" s="137">
        <v>6899</v>
      </c>
      <c r="L14" s="156">
        <v>80613</v>
      </c>
      <c r="M14" s="137">
        <v>8627</v>
      </c>
      <c r="N14" s="157">
        <f t="shared" si="2"/>
        <v>169935</v>
      </c>
      <c r="O14" s="138">
        <f t="shared" si="2"/>
        <v>18636</v>
      </c>
      <c r="P14" s="137">
        <f>+O14/F14</f>
        <v>141.1818181818182</v>
      </c>
      <c r="Q14" s="158">
        <f t="shared" si="1"/>
        <v>9.118641339343206</v>
      </c>
      <c r="R14" s="156">
        <v>409095</v>
      </c>
      <c r="S14" s="159">
        <f t="shared" si="0"/>
        <v>-0.5846074872584608</v>
      </c>
      <c r="T14" s="156">
        <v>36422156</v>
      </c>
      <c r="U14" s="137">
        <v>3900289</v>
      </c>
      <c r="V14" s="188">
        <f>+T14/U14</f>
        <v>9.338322365342671</v>
      </c>
      <c r="W14" s="131"/>
    </row>
    <row r="15" spans="1:23" s="5" customFormat="1" ht="15" customHeight="1">
      <c r="A15" s="51">
        <v>10</v>
      </c>
      <c r="B15" s="240" t="s">
        <v>72</v>
      </c>
      <c r="C15" s="219">
        <v>40606</v>
      </c>
      <c r="D15" s="220" t="s">
        <v>24</v>
      </c>
      <c r="E15" s="221">
        <v>52</v>
      </c>
      <c r="F15" s="221">
        <v>53</v>
      </c>
      <c r="G15" s="221">
        <v>1</v>
      </c>
      <c r="H15" s="222">
        <v>24862</v>
      </c>
      <c r="I15" s="223">
        <v>1891</v>
      </c>
      <c r="J15" s="222">
        <v>57262</v>
      </c>
      <c r="K15" s="223">
        <v>4287</v>
      </c>
      <c r="L15" s="222">
        <v>67056</v>
      </c>
      <c r="M15" s="223">
        <v>5029</v>
      </c>
      <c r="N15" s="224">
        <f t="shared" si="2"/>
        <v>149180</v>
      </c>
      <c r="O15" s="225">
        <f t="shared" si="2"/>
        <v>11207</v>
      </c>
      <c r="P15" s="223">
        <f>+O15/F15</f>
        <v>211.45283018867926</v>
      </c>
      <c r="Q15" s="226">
        <f t="shared" si="1"/>
        <v>13.311323280092799</v>
      </c>
      <c r="R15" s="222"/>
      <c r="S15" s="218">
        <f t="shared" si="0"/>
      </c>
      <c r="T15" s="222">
        <v>149180</v>
      </c>
      <c r="U15" s="223">
        <v>11207</v>
      </c>
      <c r="V15" s="238">
        <f>+T15/U15</f>
        <v>13.311323280092799</v>
      </c>
      <c r="W15" s="130"/>
    </row>
    <row r="16" spans="1:23" s="5" customFormat="1" ht="15" customHeight="1">
      <c r="A16" s="51">
        <v>11</v>
      </c>
      <c r="B16" s="212" t="s">
        <v>64</v>
      </c>
      <c r="C16" s="136">
        <v>40599</v>
      </c>
      <c r="D16" s="154" t="s">
        <v>50</v>
      </c>
      <c r="E16" s="155">
        <v>60</v>
      </c>
      <c r="F16" s="155">
        <v>60</v>
      </c>
      <c r="G16" s="155">
        <v>2</v>
      </c>
      <c r="H16" s="168">
        <v>30190</v>
      </c>
      <c r="I16" s="143">
        <v>2641</v>
      </c>
      <c r="J16" s="168">
        <v>55877.5</v>
      </c>
      <c r="K16" s="143">
        <v>4693</v>
      </c>
      <c r="L16" s="168">
        <v>57591</v>
      </c>
      <c r="M16" s="143">
        <v>4834</v>
      </c>
      <c r="N16" s="169">
        <f>H16+J16+L16</f>
        <v>143658.5</v>
      </c>
      <c r="O16" s="144">
        <f>I16+K16+M16</f>
        <v>12168</v>
      </c>
      <c r="P16" s="143">
        <f>O16/F16</f>
        <v>202.8</v>
      </c>
      <c r="Q16" s="135">
        <f t="shared" si="1"/>
        <v>11.806254109138724</v>
      </c>
      <c r="R16" s="170">
        <v>246529.5</v>
      </c>
      <c r="S16" s="159">
        <f t="shared" si="0"/>
        <v>-0.4172766342364707</v>
      </c>
      <c r="T16" s="171">
        <v>468610.5</v>
      </c>
      <c r="U16" s="145">
        <v>40750</v>
      </c>
      <c r="V16" s="189">
        <f>T16/U16</f>
        <v>11.49964417177914</v>
      </c>
      <c r="W16" s="130"/>
    </row>
    <row r="17" spans="1:23" s="5" customFormat="1" ht="15" customHeight="1">
      <c r="A17" s="51">
        <v>12</v>
      </c>
      <c r="B17" s="212" t="s">
        <v>49</v>
      </c>
      <c r="C17" s="151">
        <v>40585</v>
      </c>
      <c r="D17" s="182" t="s">
        <v>50</v>
      </c>
      <c r="E17" s="183">
        <v>58</v>
      </c>
      <c r="F17" s="183">
        <v>58</v>
      </c>
      <c r="G17" s="183">
        <v>4</v>
      </c>
      <c r="H17" s="168">
        <v>15514.5</v>
      </c>
      <c r="I17" s="143">
        <v>2037</v>
      </c>
      <c r="J17" s="168">
        <v>27714.5</v>
      </c>
      <c r="K17" s="143">
        <v>3646</v>
      </c>
      <c r="L17" s="168">
        <v>27537</v>
      </c>
      <c r="M17" s="143">
        <v>3553</v>
      </c>
      <c r="N17" s="169">
        <f>H17+J17+L17</f>
        <v>70766</v>
      </c>
      <c r="O17" s="144">
        <f>I17+K17+M17</f>
        <v>9236</v>
      </c>
      <c r="P17" s="143">
        <f>O17/F17</f>
        <v>159.24137931034483</v>
      </c>
      <c r="Q17" s="135">
        <f t="shared" si="1"/>
        <v>7.661974880900823</v>
      </c>
      <c r="R17" s="170">
        <v>62485</v>
      </c>
      <c r="S17" s="159">
        <f t="shared" si="0"/>
        <v>0.13252780667360167</v>
      </c>
      <c r="T17" s="184">
        <v>622253.25</v>
      </c>
      <c r="U17" s="145">
        <v>72657</v>
      </c>
      <c r="V17" s="193">
        <f>T17/U17</f>
        <v>8.564257401213922</v>
      </c>
      <c r="W17" s="131"/>
    </row>
    <row r="18" spans="1:23" s="5" customFormat="1" ht="15" customHeight="1">
      <c r="A18" s="51">
        <v>13</v>
      </c>
      <c r="B18" s="211" t="s">
        <v>65</v>
      </c>
      <c r="C18" s="136">
        <v>40599</v>
      </c>
      <c r="D18" s="154" t="s">
        <v>24</v>
      </c>
      <c r="E18" s="155">
        <v>30</v>
      </c>
      <c r="F18" s="155">
        <v>30</v>
      </c>
      <c r="G18" s="155">
        <v>2</v>
      </c>
      <c r="H18" s="156">
        <v>14613</v>
      </c>
      <c r="I18" s="137">
        <v>1112</v>
      </c>
      <c r="J18" s="156">
        <v>23056</v>
      </c>
      <c r="K18" s="137">
        <v>1752</v>
      </c>
      <c r="L18" s="156">
        <v>21356</v>
      </c>
      <c r="M18" s="137">
        <v>1648</v>
      </c>
      <c r="N18" s="157">
        <f>+L18+J18+H18</f>
        <v>59025</v>
      </c>
      <c r="O18" s="138">
        <f>+M18+K18+I18</f>
        <v>4512</v>
      </c>
      <c r="P18" s="137">
        <f>+O18/F18</f>
        <v>150.4</v>
      </c>
      <c r="Q18" s="158">
        <f t="shared" si="1"/>
        <v>13.081781914893616</v>
      </c>
      <c r="R18" s="156">
        <v>120921</v>
      </c>
      <c r="S18" s="159">
        <f t="shared" si="0"/>
        <v>-0.511871387103977</v>
      </c>
      <c r="T18" s="156">
        <v>228323</v>
      </c>
      <c r="U18" s="137">
        <v>18105</v>
      </c>
      <c r="V18" s="188">
        <f>+T18/U18</f>
        <v>12.611046672190003</v>
      </c>
      <c r="W18" s="130"/>
    </row>
    <row r="19" spans="1:23" s="5" customFormat="1" ht="15" customHeight="1">
      <c r="A19" s="51">
        <v>14</v>
      </c>
      <c r="B19" s="214" t="s">
        <v>46</v>
      </c>
      <c r="C19" s="139">
        <v>40578</v>
      </c>
      <c r="D19" s="161" t="s">
        <v>8</v>
      </c>
      <c r="E19" s="162">
        <v>79</v>
      </c>
      <c r="F19" s="162">
        <v>33</v>
      </c>
      <c r="G19" s="162">
        <v>5</v>
      </c>
      <c r="H19" s="163">
        <v>11234</v>
      </c>
      <c r="I19" s="140">
        <v>1264</v>
      </c>
      <c r="J19" s="163">
        <v>22064.5</v>
      </c>
      <c r="K19" s="140">
        <v>2409</v>
      </c>
      <c r="L19" s="163">
        <v>24343</v>
      </c>
      <c r="M19" s="140">
        <v>2586</v>
      </c>
      <c r="N19" s="164">
        <v>57641.5</v>
      </c>
      <c r="O19" s="141">
        <v>6259</v>
      </c>
      <c r="P19" s="160">
        <f>IF(N19&lt;&gt;0,O19/F19,"")</f>
        <v>189.66666666666666</v>
      </c>
      <c r="Q19" s="166">
        <f>IF(N19&lt;&gt;0,N19/O19,"")</f>
        <v>9.209378494967247</v>
      </c>
      <c r="R19" s="163">
        <v>100171.5</v>
      </c>
      <c r="S19" s="159">
        <f t="shared" si="0"/>
        <v>-0.42457185926136676</v>
      </c>
      <c r="T19" s="167">
        <v>2606208.5</v>
      </c>
      <c r="U19" s="142">
        <v>211967</v>
      </c>
      <c r="V19" s="190">
        <f>IF(T19&lt;&gt;0,T19/U19,"")</f>
        <v>12.295350219609656</v>
      </c>
      <c r="W19" s="130"/>
    </row>
    <row r="20" spans="1:23" s="5" customFormat="1" ht="15" customHeight="1">
      <c r="A20" s="51">
        <v>15</v>
      </c>
      <c r="B20" s="214" t="s">
        <v>40</v>
      </c>
      <c r="C20" s="139">
        <v>40564</v>
      </c>
      <c r="D20" s="161" t="s">
        <v>23</v>
      </c>
      <c r="E20" s="162">
        <v>109</v>
      </c>
      <c r="F20" s="162">
        <v>75</v>
      </c>
      <c r="G20" s="162">
        <v>7</v>
      </c>
      <c r="H20" s="163">
        <v>7729</v>
      </c>
      <c r="I20" s="140">
        <v>1283</v>
      </c>
      <c r="J20" s="163">
        <v>20949</v>
      </c>
      <c r="K20" s="140">
        <v>2566</v>
      </c>
      <c r="L20" s="163">
        <v>23567</v>
      </c>
      <c r="M20" s="140">
        <v>2796</v>
      </c>
      <c r="N20" s="164">
        <f>+H20+J20+L20</f>
        <v>52245</v>
      </c>
      <c r="O20" s="141">
        <f>+I20+K20+M20</f>
        <v>6645</v>
      </c>
      <c r="P20" s="165">
        <f>IF(N20&lt;&gt;0,O20/F20,"")</f>
        <v>88.6</v>
      </c>
      <c r="Q20" s="133">
        <f>IF(N20&lt;&gt;0,N20/O20,"")</f>
        <v>7.8623024830699775</v>
      </c>
      <c r="R20" s="163">
        <v>99356</v>
      </c>
      <c r="S20" s="159">
        <f t="shared" si="0"/>
        <v>-0.474163613672048</v>
      </c>
      <c r="T20" s="163">
        <v>3822902</v>
      </c>
      <c r="U20" s="140">
        <v>373362</v>
      </c>
      <c r="V20" s="134">
        <f>T20/U20</f>
        <v>10.239129852529182</v>
      </c>
      <c r="W20" s="131"/>
    </row>
    <row r="21" spans="1:23" s="5" customFormat="1" ht="15" customHeight="1">
      <c r="A21" s="51">
        <v>16</v>
      </c>
      <c r="B21" s="213" t="s">
        <v>53</v>
      </c>
      <c r="C21" s="136">
        <v>40592</v>
      </c>
      <c r="D21" s="154" t="s">
        <v>24</v>
      </c>
      <c r="E21" s="155">
        <v>80</v>
      </c>
      <c r="F21" s="155">
        <v>49</v>
      </c>
      <c r="G21" s="155">
        <v>3</v>
      </c>
      <c r="H21" s="156">
        <v>10719</v>
      </c>
      <c r="I21" s="137">
        <v>1344</v>
      </c>
      <c r="J21" s="156">
        <v>15500</v>
      </c>
      <c r="K21" s="137">
        <v>1851</v>
      </c>
      <c r="L21" s="156">
        <v>20051</v>
      </c>
      <c r="M21" s="137">
        <v>2339</v>
      </c>
      <c r="N21" s="157">
        <f>+L21+J21+H21</f>
        <v>46270</v>
      </c>
      <c r="O21" s="138">
        <f>+M21+K21+I21</f>
        <v>5534</v>
      </c>
      <c r="P21" s="137">
        <f>+O21/F21</f>
        <v>112.93877551020408</v>
      </c>
      <c r="Q21" s="158">
        <f>+N21/O21</f>
        <v>8.361040838453198</v>
      </c>
      <c r="R21" s="156">
        <v>95792</v>
      </c>
      <c r="S21" s="159">
        <f t="shared" si="0"/>
        <v>-0.5169742776014699</v>
      </c>
      <c r="T21" s="156">
        <v>471798</v>
      </c>
      <c r="U21" s="137">
        <v>53086</v>
      </c>
      <c r="V21" s="188">
        <f>+T21/U21</f>
        <v>8.887427947104698</v>
      </c>
      <c r="W21" s="131"/>
    </row>
    <row r="22" spans="1:23" s="5" customFormat="1" ht="15" customHeight="1">
      <c r="A22" s="51">
        <v>17</v>
      </c>
      <c r="B22" s="214" t="s">
        <v>47</v>
      </c>
      <c r="C22" s="139">
        <v>40585</v>
      </c>
      <c r="D22" s="161" t="s">
        <v>23</v>
      </c>
      <c r="E22" s="162">
        <v>89</v>
      </c>
      <c r="F22" s="162">
        <v>51</v>
      </c>
      <c r="G22" s="162">
        <v>4</v>
      </c>
      <c r="H22" s="163">
        <v>7070</v>
      </c>
      <c r="I22" s="140">
        <v>1011</v>
      </c>
      <c r="J22" s="163">
        <v>15676</v>
      </c>
      <c r="K22" s="140">
        <v>2204</v>
      </c>
      <c r="L22" s="163">
        <v>16177</v>
      </c>
      <c r="M22" s="140">
        <v>2269</v>
      </c>
      <c r="N22" s="164">
        <f>+H22+J22+L22</f>
        <v>38923</v>
      </c>
      <c r="O22" s="141">
        <f>+I22+K22+M22</f>
        <v>5484</v>
      </c>
      <c r="P22" s="165">
        <f>IF(N22&lt;&gt;0,O22/F22,"")</f>
        <v>107.52941176470588</v>
      </c>
      <c r="Q22" s="133">
        <f>IF(N22&lt;&gt;0,N22/O22,"")</f>
        <v>7.097556528081692</v>
      </c>
      <c r="R22" s="163">
        <v>137580</v>
      </c>
      <c r="S22" s="159">
        <f t="shared" si="0"/>
        <v>-0.7170882395697049</v>
      </c>
      <c r="T22" s="163">
        <v>1378752</v>
      </c>
      <c r="U22" s="140">
        <v>135351</v>
      </c>
      <c r="V22" s="134">
        <f>T22/U22</f>
        <v>10.186492896247534</v>
      </c>
      <c r="W22" s="131"/>
    </row>
    <row r="23" spans="1:23" s="5" customFormat="1" ht="15" customHeight="1">
      <c r="A23" s="51">
        <v>18</v>
      </c>
      <c r="B23" s="213" t="s">
        <v>54</v>
      </c>
      <c r="C23" s="136">
        <v>40592</v>
      </c>
      <c r="D23" s="154" t="s">
        <v>50</v>
      </c>
      <c r="E23" s="155">
        <v>26</v>
      </c>
      <c r="F23" s="155">
        <v>26</v>
      </c>
      <c r="G23" s="155">
        <v>3</v>
      </c>
      <c r="H23" s="168">
        <v>4752.5</v>
      </c>
      <c r="I23" s="143">
        <v>482</v>
      </c>
      <c r="J23" s="168">
        <v>9684</v>
      </c>
      <c r="K23" s="143">
        <v>1026</v>
      </c>
      <c r="L23" s="168">
        <v>10969.5</v>
      </c>
      <c r="M23" s="143">
        <v>1107</v>
      </c>
      <c r="N23" s="169">
        <f>H23+J23+L23</f>
        <v>25406</v>
      </c>
      <c r="O23" s="144">
        <f>I23+K23+M23</f>
        <v>2615</v>
      </c>
      <c r="P23" s="143">
        <f>O23/F23</f>
        <v>100.57692307692308</v>
      </c>
      <c r="Q23" s="135">
        <f>+N23/O23</f>
        <v>9.71548757170172</v>
      </c>
      <c r="R23" s="170">
        <v>89334</v>
      </c>
      <c r="S23" s="159">
        <f t="shared" si="0"/>
        <v>-0.7156065999507466</v>
      </c>
      <c r="T23" s="171">
        <v>379959.25</v>
      </c>
      <c r="U23" s="145">
        <v>32033</v>
      </c>
      <c r="V23" s="189">
        <f>T23/U23</f>
        <v>11.861494396403709</v>
      </c>
      <c r="W23" s="130"/>
    </row>
    <row r="24" spans="1:23" s="5" customFormat="1" ht="15" customHeight="1">
      <c r="A24" s="51">
        <v>19</v>
      </c>
      <c r="B24" s="240" t="s">
        <v>73</v>
      </c>
      <c r="C24" s="219">
        <v>40606</v>
      </c>
      <c r="D24" s="220" t="s">
        <v>50</v>
      </c>
      <c r="E24" s="221">
        <v>6</v>
      </c>
      <c r="F24" s="221">
        <v>6</v>
      </c>
      <c r="G24" s="221">
        <v>1</v>
      </c>
      <c r="H24" s="227">
        <v>3152.5</v>
      </c>
      <c r="I24" s="228">
        <v>210</v>
      </c>
      <c r="J24" s="227">
        <v>5390.5</v>
      </c>
      <c r="K24" s="228">
        <v>355</v>
      </c>
      <c r="L24" s="227">
        <v>6072</v>
      </c>
      <c r="M24" s="228">
        <v>392</v>
      </c>
      <c r="N24" s="229">
        <f>H24+J24+L24</f>
        <v>14615</v>
      </c>
      <c r="O24" s="230">
        <f>I24+K24+M24</f>
        <v>957</v>
      </c>
      <c r="P24" s="228">
        <f>O24/F24</f>
        <v>159.5</v>
      </c>
      <c r="Q24" s="231">
        <f>+N24/O24</f>
        <v>15.271682340647859</v>
      </c>
      <c r="R24" s="232"/>
      <c r="S24" s="218">
        <f t="shared" si="0"/>
      </c>
      <c r="T24" s="233">
        <v>14615</v>
      </c>
      <c r="U24" s="234">
        <v>957</v>
      </c>
      <c r="V24" s="241">
        <f>T24/U24</f>
        <v>15.271682340647859</v>
      </c>
      <c r="W24" s="130"/>
    </row>
    <row r="25" spans="1:23" s="5" customFormat="1" ht="15" customHeight="1" thickBot="1">
      <c r="A25" s="51">
        <v>20</v>
      </c>
      <c r="B25" s="277" t="s">
        <v>74</v>
      </c>
      <c r="C25" s="278">
        <v>40606</v>
      </c>
      <c r="D25" s="279" t="s">
        <v>22</v>
      </c>
      <c r="E25" s="280">
        <v>30</v>
      </c>
      <c r="F25" s="280">
        <v>30</v>
      </c>
      <c r="G25" s="280">
        <v>1</v>
      </c>
      <c r="H25" s="281">
        <v>1729.5</v>
      </c>
      <c r="I25" s="282">
        <v>285</v>
      </c>
      <c r="J25" s="281">
        <v>3915</v>
      </c>
      <c r="K25" s="282">
        <v>603</v>
      </c>
      <c r="L25" s="281">
        <v>4702.5</v>
      </c>
      <c r="M25" s="282">
        <v>702</v>
      </c>
      <c r="N25" s="283">
        <f>SUM(H25+J25+L25)</f>
        <v>10347</v>
      </c>
      <c r="O25" s="284">
        <f>SUM(I25+K25+M25)</f>
        <v>1590</v>
      </c>
      <c r="P25" s="285">
        <f>O25/F25</f>
        <v>53</v>
      </c>
      <c r="Q25" s="286">
        <f>N25/O25</f>
        <v>6.507547169811321</v>
      </c>
      <c r="R25" s="281"/>
      <c r="S25" s="287">
        <f t="shared" si="0"/>
      </c>
      <c r="T25" s="281">
        <v>10347</v>
      </c>
      <c r="U25" s="282">
        <v>1590</v>
      </c>
      <c r="V25" s="288">
        <f>T25/U25</f>
        <v>6.507547169811321</v>
      </c>
      <c r="W25" s="130"/>
    </row>
    <row r="26" spans="1:27" s="7" customFormat="1" ht="15">
      <c r="A26" s="52"/>
      <c r="B26" s="337"/>
      <c r="C26" s="338"/>
      <c r="D26" s="339"/>
      <c r="E26" s="1"/>
      <c r="F26" s="1"/>
      <c r="G26" s="2"/>
      <c r="H26" s="19"/>
      <c r="I26" s="22"/>
      <c r="J26" s="19"/>
      <c r="K26" s="22"/>
      <c r="L26" s="19"/>
      <c r="M26" s="22"/>
      <c r="N26" s="20"/>
      <c r="O26" s="46"/>
      <c r="P26" s="36"/>
      <c r="Q26" s="37"/>
      <c r="R26" s="38"/>
      <c r="S26" s="39"/>
      <c r="T26" s="38"/>
      <c r="U26" s="36"/>
      <c r="V26" s="37"/>
      <c r="W26" s="40"/>
      <c r="AA26" s="7" t="s">
        <v>18</v>
      </c>
    </row>
    <row r="27" spans="1:23" s="10" customFormat="1" ht="18">
      <c r="A27" s="53"/>
      <c r="B27" s="8"/>
      <c r="C27" s="9"/>
      <c r="E27" s="11"/>
      <c r="F27" s="12"/>
      <c r="G27" s="13"/>
      <c r="H27" s="14"/>
      <c r="I27" s="23"/>
      <c r="J27" s="14"/>
      <c r="K27" s="23"/>
      <c r="L27" s="14"/>
      <c r="M27" s="23"/>
      <c r="N27" s="14"/>
      <c r="O27" s="23"/>
      <c r="P27" s="41"/>
      <c r="Q27" s="42"/>
      <c r="R27" s="43"/>
      <c r="S27" s="44"/>
      <c r="T27" s="43"/>
      <c r="U27" s="41"/>
      <c r="V27" s="42"/>
      <c r="W27" s="45"/>
    </row>
    <row r="28" spans="1:23" s="7" customFormat="1" ht="21.75" customHeight="1">
      <c r="A28" s="345" t="s">
        <v>9</v>
      </c>
      <c r="B28" s="346"/>
      <c r="C28" s="346"/>
      <c r="D28" s="346"/>
      <c r="E28" s="346"/>
      <c r="F28" s="346"/>
      <c r="G28" s="346"/>
      <c r="H28" s="346"/>
      <c r="I28" s="346"/>
      <c r="J28" s="346"/>
      <c r="K28" s="346"/>
      <c r="L28" s="346"/>
      <c r="M28" s="346"/>
      <c r="N28" s="346"/>
      <c r="O28" s="346"/>
      <c r="P28" s="346"/>
      <c r="Q28" s="346"/>
      <c r="R28" s="346"/>
      <c r="S28" s="346"/>
      <c r="T28" s="346"/>
      <c r="U28" s="346"/>
      <c r="V28" s="346"/>
      <c r="W28" s="47"/>
    </row>
    <row r="29" spans="1:256" s="7" customFormat="1" ht="16.5" customHeight="1">
      <c r="A29" s="324" t="s">
        <v>12</v>
      </c>
      <c r="B29" s="325"/>
      <c r="C29" s="325"/>
      <c r="D29" s="325"/>
      <c r="E29" s="325"/>
      <c r="F29" s="325"/>
      <c r="G29" s="325"/>
      <c r="H29" s="325"/>
      <c r="I29" s="325"/>
      <c r="J29" s="325"/>
      <c r="K29" s="325"/>
      <c r="L29" s="325"/>
      <c r="M29" s="325"/>
      <c r="N29" s="325"/>
      <c r="O29" s="325"/>
      <c r="P29" s="325"/>
      <c r="Q29" s="325"/>
      <c r="R29" s="325"/>
      <c r="S29" s="325"/>
      <c r="T29" s="325"/>
      <c r="U29" s="325"/>
      <c r="V29" s="325"/>
      <c r="W29" s="102"/>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2"/>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2"/>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2"/>
      <c r="CL29" s="103"/>
      <c r="CM29" s="103"/>
      <c r="CN29" s="103"/>
      <c r="CO29" s="103"/>
      <c r="CP29" s="103"/>
      <c r="CQ29" s="103"/>
      <c r="CR29" s="103"/>
      <c r="CS29" s="103"/>
      <c r="CT29" s="103"/>
      <c r="CU29" s="103"/>
      <c r="CV29" s="103"/>
      <c r="CW29" s="103"/>
      <c r="CX29" s="103"/>
      <c r="CY29" s="103"/>
      <c r="CZ29" s="103"/>
      <c r="DA29" s="103"/>
      <c r="DB29" s="103"/>
      <c r="DC29" s="103"/>
      <c r="DD29" s="103"/>
      <c r="DE29" s="103"/>
      <c r="DF29" s="103"/>
      <c r="DG29" s="102"/>
      <c r="DH29" s="103"/>
      <c r="DI29" s="103"/>
      <c r="DJ29" s="103"/>
      <c r="DK29" s="103"/>
      <c r="DL29" s="103"/>
      <c r="DM29" s="103"/>
      <c r="DN29" s="103"/>
      <c r="DO29" s="103"/>
      <c r="DP29" s="103"/>
      <c r="DQ29" s="103"/>
      <c r="DR29" s="103"/>
      <c r="DS29" s="103"/>
      <c r="DT29" s="103"/>
      <c r="DU29" s="103"/>
      <c r="DV29" s="103"/>
      <c r="DW29" s="103"/>
      <c r="DX29" s="103"/>
      <c r="DY29" s="103"/>
      <c r="DZ29" s="103"/>
      <c r="EA29" s="103"/>
      <c r="EB29" s="103"/>
      <c r="EC29" s="102"/>
      <c r="ED29" s="103"/>
      <c r="EE29" s="103"/>
      <c r="EF29" s="103"/>
      <c r="EG29" s="103"/>
      <c r="EH29" s="103"/>
      <c r="EI29" s="103"/>
      <c r="EJ29" s="103"/>
      <c r="EK29" s="103"/>
      <c r="EL29" s="103"/>
      <c r="EM29" s="103"/>
      <c r="EN29" s="103"/>
      <c r="EO29" s="103"/>
      <c r="EP29" s="103"/>
      <c r="EQ29" s="103"/>
      <c r="ER29" s="103"/>
      <c r="ES29" s="103"/>
      <c r="ET29" s="103"/>
      <c r="EU29" s="103"/>
      <c r="EV29" s="103"/>
      <c r="EW29" s="103"/>
      <c r="EX29" s="103"/>
      <c r="EY29" s="102"/>
      <c r="EZ29" s="103"/>
      <c r="FA29" s="103"/>
      <c r="FB29" s="103"/>
      <c r="FC29" s="103"/>
      <c r="FD29" s="103"/>
      <c r="FE29" s="103"/>
      <c r="FF29" s="103"/>
      <c r="FG29" s="103"/>
      <c r="FH29" s="103"/>
      <c r="FI29" s="103"/>
      <c r="FJ29" s="103"/>
      <c r="FK29" s="103"/>
      <c r="FL29" s="103"/>
      <c r="FM29" s="103"/>
      <c r="FN29" s="103"/>
      <c r="FO29" s="103"/>
      <c r="FP29" s="103"/>
      <c r="FQ29" s="103"/>
      <c r="FR29" s="103"/>
      <c r="FS29" s="103"/>
      <c r="FT29" s="103"/>
      <c r="FU29" s="102"/>
      <c r="FV29" s="103"/>
      <c r="FW29" s="103"/>
      <c r="FX29" s="103"/>
      <c r="FY29" s="103"/>
      <c r="FZ29" s="103"/>
      <c r="GA29" s="103"/>
      <c r="GB29" s="103"/>
      <c r="GC29" s="103"/>
      <c r="GD29" s="103"/>
      <c r="GE29" s="103"/>
      <c r="GF29" s="103"/>
      <c r="GG29" s="103"/>
      <c r="GH29" s="103"/>
      <c r="GI29" s="103"/>
      <c r="GJ29" s="103"/>
      <c r="GK29" s="103"/>
      <c r="GL29" s="103"/>
      <c r="GM29" s="103"/>
      <c r="GN29" s="103"/>
      <c r="GO29" s="103"/>
      <c r="GP29" s="103"/>
      <c r="GQ29" s="102"/>
      <c r="GR29" s="103"/>
      <c r="GS29" s="103"/>
      <c r="GT29" s="103"/>
      <c r="GU29" s="103"/>
      <c r="GV29" s="103"/>
      <c r="GW29" s="103"/>
      <c r="GX29" s="103"/>
      <c r="GY29" s="103"/>
      <c r="GZ29" s="103"/>
      <c r="HA29" s="103"/>
      <c r="HB29" s="103"/>
      <c r="HC29" s="103"/>
      <c r="HD29" s="103"/>
      <c r="HE29" s="103"/>
      <c r="HF29" s="103"/>
      <c r="HG29" s="103"/>
      <c r="HH29" s="103"/>
      <c r="HI29" s="103"/>
      <c r="HJ29" s="103"/>
      <c r="HK29" s="103"/>
      <c r="HL29" s="103"/>
      <c r="HM29" s="102"/>
      <c r="HN29" s="103"/>
      <c r="HO29" s="103"/>
      <c r="HP29" s="103"/>
      <c r="HQ29" s="103"/>
      <c r="HR29" s="103"/>
      <c r="HS29" s="103"/>
      <c r="HT29" s="103"/>
      <c r="HU29" s="103"/>
      <c r="HV29" s="103"/>
      <c r="HW29" s="103"/>
      <c r="HX29" s="103"/>
      <c r="HY29" s="103"/>
      <c r="HZ29" s="103"/>
      <c r="IA29" s="103"/>
      <c r="IB29" s="103"/>
      <c r="IC29" s="103"/>
      <c r="ID29" s="103"/>
      <c r="IE29" s="103"/>
      <c r="IF29" s="103"/>
      <c r="IG29" s="103"/>
      <c r="IH29" s="103"/>
      <c r="II29" s="102"/>
      <c r="IJ29" s="103"/>
      <c r="IK29" s="103"/>
      <c r="IL29" s="103"/>
      <c r="IM29" s="103"/>
      <c r="IN29" s="103"/>
      <c r="IO29" s="103"/>
      <c r="IP29" s="103"/>
      <c r="IQ29" s="103"/>
      <c r="IR29" s="103"/>
      <c r="IS29" s="103"/>
      <c r="IT29" s="103"/>
      <c r="IU29" s="103"/>
      <c r="IV29" s="103"/>
    </row>
    <row r="30" spans="1:256" s="7" customFormat="1" ht="16.5" customHeight="1">
      <c r="A30" s="326"/>
      <c r="B30" s="327"/>
      <c r="C30" s="327"/>
      <c r="D30" s="327"/>
      <c r="E30" s="327"/>
      <c r="F30" s="327"/>
      <c r="G30" s="327"/>
      <c r="H30" s="327"/>
      <c r="I30" s="327"/>
      <c r="J30" s="327"/>
      <c r="K30" s="327"/>
      <c r="L30" s="327"/>
      <c r="M30" s="327"/>
      <c r="N30" s="327"/>
      <c r="O30" s="327"/>
      <c r="P30" s="327"/>
      <c r="Q30" s="327"/>
      <c r="R30" s="327"/>
      <c r="S30" s="327"/>
      <c r="T30" s="327"/>
      <c r="U30" s="327"/>
      <c r="V30" s="328"/>
      <c r="W30" s="102"/>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2"/>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2"/>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2"/>
      <c r="CL30" s="103"/>
      <c r="CM30" s="103"/>
      <c r="CN30" s="103"/>
      <c r="CO30" s="103"/>
      <c r="CP30" s="103"/>
      <c r="CQ30" s="103"/>
      <c r="CR30" s="103"/>
      <c r="CS30" s="103"/>
      <c r="CT30" s="103"/>
      <c r="CU30" s="103"/>
      <c r="CV30" s="103"/>
      <c r="CW30" s="103"/>
      <c r="CX30" s="103"/>
      <c r="CY30" s="103"/>
      <c r="CZ30" s="103"/>
      <c r="DA30" s="103"/>
      <c r="DB30" s="103"/>
      <c r="DC30" s="103"/>
      <c r="DD30" s="103"/>
      <c r="DE30" s="103"/>
      <c r="DF30" s="103"/>
      <c r="DG30" s="102"/>
      <c r="DH30" s="103"/>
      <c r="DI30" s="103"/>
      <c r="DJ30" s="103"/>
      <c r="DK30" s="103"/>
      <c r="DL30" s="103"/>
      <c r="DM30" s="103"/>
      <c r="DN30" s="103"/>
      <c r="DO30" s="103"/>
      <c r="DP30" s="103"/>
      <c r="DQ30" s="103"/>
      <c r="DR30" s="103"/>
      <c r="DS30" s="103"/>
      <c r="DT30" s="103"/>
      <c r="DU30" s="103"/>
      <c r="DV30" s="103"/>
      <c r="DW30" s="103"/>
      <c r="DX30" s="103"/>
      <c r="DY30" s="103"/>
      <c r="DZ30" s="103"/>
      <c r="EA30" s="103"/>
      <c r="EB30" s="103"/>
      <c r="EC30" s="102"/>
      <c r="ED30" s="103"/>
      <c r="EE30" s="103"/>
      <c r="EF30" s="103"/>
      <c r="EG30" s="103"/>
      <c r="EH30" s="103"/>
      <c r="EI30" s="103"/>
      <c r="EJ30" s="103"/>
      <c r="EK30" s="103"/>
      <c r="EL30" s="103"/>
      <c r="EM30" s="103"/>
      <c r="EN30" s="103"/>
      <c r="EO30" s="103"/>
      <c r="EP30" s="103"/>
      <c r="EQ30" s="103"/>
      <c r="ER30" s="103"/>
      <c r="ES30" s="103"/>
      <c r="ET30" s="103"/>
      <c r="EU30" s="103"/>
      <c r="EV30" s="103"/>
      <c r="EW30" s="103"/>
      <c r="EX30" s="103"/>
      <c r="EY30" s="102"/>
      <c r="EZ30" s="103"/>
      <c r="FA30" s="103"/>
      <c r="FB30" s="103"/>
      <c r="FC30" s="103"/>
      <c r="FD30" s="103"/>
      <c r="FE30" s="103"/>
      <c r="FF30" s="103"/>
      <c r="FG30" s="103"/>
      <c r="FH30" s="103"/>
      <c r="FI30" s="103"/>
      <c r="FJ30" s="103"/>
      <c r="FK30" s="103"/>
      <c r="FL30" s="103"/>
      <c r="FM30" s="103"/>
      <c r="FN30" s="103"/>
      <c r="FO30" s="103"/>
      <c r="FP30" s="103"/>
      <c r="FQ30" s="103"/>
      <c r="FR30" s="103"/>
      <c r="FS30" s="103"/>
      <c r="FT30" s="103"/>
      <c r="FU30" s="102"/>
      <c r="FV30" s="103"/>
      <c r="FW30" s="103"/>
      <c r="FX30" s="103"/>
      <c r="FY30" s="103"/>
      <c r="FZ30" s="103"/>
      <c r="GA30" s="103"/>
      <c r="GB30" s="103"/>
      <c r="GC30" s="103"/>
      <c r="GD30" s="103"/>
      <c r="GE30" s="103"/>
      <c r="GF30" s="103"/>
      <c r="GG30" s="103"/>
      <c r="GH30" s="103"/>
      <c r="GI30" s="103"/>
      <c r="GJ30" s="103"/>
      <c r="GK30" s="103"/>
      <c r="GL30" s="103"/>
      <c r="GM30" s="103"/>
      <c r="GN30" s="103"/>
      <c r="GO30" s="103"/>
      <c r="GP30" s="103"/>
      <c r="GQ30" s="102"/>
      <c r="GR30" s="103"/>
      <c r="GS30" s="103"/>
      <c r="GT30" s="103"/>
      <c r="GU30" s="103"/>
      <c r="GV30" s="103"/>
      <c r="GW30" s="103"/>
      <c r="GX30" s="103"/>
      <c r="GY30" s="103"/>
      <c r="GZ30" s="103"/>
      <c r="HA30" s="103"/>
      <c r="HB30" s="103"/>
      <c r="HC30" s="103"/>
      <c r="HD30" s="103"/>
      <c r="HE30" s="103"/>
      <c r="HF30" s="103"/>
      <c r="HG30" s="103"/>
      <c r="HH30" s="103"/>
      <c r="HI30" s="103"/>
      <c r="HJ30" s="103"/>
      <c r="HK30" s="103"/>
      <c r="HL30" s="103"/>
      <c r="HM30" s="102"/>
      <c r="HN30" s="103"/>
      <c r="HO30" s="103"/>
      <c r="HP30" s="103"/>
      <c r="HQ30" s="103"/>
      <c r="HR30" s="103"/>
      <c r="HS30" s="103"/>
      <c r="HT30" s="103"/>
      <c r="HU30" s="103"/>
      <c r="HV30" s="103"/>
      <c r="HW30" s="103"/>
      <c r="HX30" s="103"/>
      <c r="HY30" s="103"/>
      <c r="HZ30" s="103"/>
      <c r="IA30" s="103"/>
      <c r="IB30" s="103"/>
      <c r="IC30" s="103"/>
      <c r="ID30" s="103"/>
      <c r="IE30" s="103"/>
      <c r="IF30" s="103"/>
      <c r="IG30" s="103"/>
      <c r="IH30" s="103"/>
      <c r="II30" s="102"/>
      <c r="IJ30" s="103"/>
      <c r="IK30" s="103"/>
      <c r="IL30" s="103"/>
      <c r="IM30" s="103"/>
      <c r="IN30" s="103"/>
      <c r="IO30" s="103"/>
      <c r="IP30" s="103"/>
      <c r="IQ30" s="103"/>
      <c r="IR30" s="103"/>
      <c r="IS30" s="103"/>
      <c r="IT30" s="103"/>
      <c r="IU30" s="103"/>
      <c r="IV30" s="103"/>
    </row>
    <row r="31" spans="1:256" s="7" customFormat="1" ht="16.5" customHeight="1">
      <c r="A31" s="329"/>
      <c r="B31" s="330"/>
      <c r="C31" s="330"/>
      <c r="D31" s="330"/>
      <c r="E31" s="330"/>
      <c r="F31" s="330"/>
      <c r="G31" s="330"/>
      <c r="H31" s="330"/>
      <c r="I31" s="330"/>
      <c r="J31" s="330"/>
      <c r="K31" s="330"/>
      <c r="L31" s="330"/>
      <c r="M31" s="330"/>
      <c r="N31" s="330"/>
      <c r="O31" s="330"/>
      <c r="P31" s="330"/>
      <c r="Q31" s="330"/>
      <c r="R31" s="330"/>
      <c r="S31" s="330"/>
      <c r="T31" s="330"/>
      <c r="U31" s="330"/>
      <c r="V31" s="330"/>
      <c r="W31" s="102"/>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2"/>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2"/>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2"/>
      <c r="CL31" s="103"/>
      <c r="CM31" s="103"/>
      <c r="CN31" s="103"/>
      <c r="CO31" s="103"/>
      <c r="CP31" s="103"/>
      <c r="CQ31" s="103"/>
      <c r="CR31" s="103"/>
      <c r="CS31" s="103"/>
      <c r="CT31" s="103"/>
      <c r="CU31" s="103"/>
      <c r="CV31" s="103"/>
      <c r="CW31" s="103"/>
      <c r="CX31" s="103"/>
      <c r="CY31" s="103"/>
      <c r="CZ31" s="103"/>
      <c r="DA31" s="103"/>
      <c r="DB31" s="103"/>
      <c r="DC31" s="103"/>
      <c r="DD31" s="103"/>
      <c r="DE31" s="103"/>
      <c r="DF31" s="103"/>
      <c r="DG31" s="102"/>
      <c r="DH31" s="103"/>
      <c r="DI31" s="103"/>
      <c r="DJ31" s="103"/>
      <c r="DK31" s="103"/>
      <c r="DL31" s="103"/>
      <c r="DM31" s="103"/>
      <c r="DN31" s="103"/>
      <c r="DO31" s="103"/>
      <c r="DP31" s="103"/>
      <c r="DQ31" s="103"/>
      <c r="DR31" s="103"/>
      <c r="DS31" s="103"/>
      <c r="DT31" s="103"/>
      <c r="DU31" s="103"/>
      <c r="DV31" s="103"/>
      <c r="DW31" s="103"/>
      <c r="DX31" s="103"/>
      <c r="DY31" s="103"/>
      <c r="DZ31" s="103"/>
      <c r="EA31" s="103"/>
      <c r="EB31" s="103"/>
      <c r="EC31" s="102"/>
      <c r="ED31" s="103"/>
      <c r="EE31" s="103"/>
      <c r="EF31" s="103"/>
      <c r="EG31" s="103"/>
      <c r="EH31" s="103"/>
      <c r="EI31" s="103"/>
      <c r="EJ31" s="103"/>
      <c r="EK31" s="103"/>
      <c r="EL31" s="103"/>
      <c r="EM31" s="103"/>
      <c r="EN31" s="103"/>
      <c r="EO31" s="103"/>
      <c r="EP31" s="103"/>
      <c r="EQ31" s="103"/>
      <c r="ER31" s="103"/>
      <c r="ES31" s="103"/>
      <c r="ET31" s="103"/>
      <c r="EU31" s="103"/>
      <c r="EV31" s="103"/>
      <c r="EW31" s="103"/>
      <c r="EX31" s="103"/>
      <c r="EY31" s="102"/>
      <c r="EZ31" s="103"/>
      <c r="FA31" s="103"/>
      <c r="FB31" s="103"/>
      <c r="FC31" s="103"/>
      <c r="FD31" s="103"/>
      <c r="FE31" s="103"/>
      <c r="FF31" s="103"/>
      <c r="FG31" s="103"/>
      <c r="FH31" s="103"/>
      <c r="FI31" s="103"/>
      <c r="FJ31" s="103"/>
      <c r="FK31" s="103"/>
      <c r="FL31" s="103"/>
      <c r="FM31" s="103"/>
      <c r="FN31" s="103"/>
      <c r="FO31" s="103"/>
      <c r="FP31" s="103"/>
      <c r="FQ31" s="103"/>
      <c r="FR31" s="103"/>
      <c r="FS31" s="103"/>
      <c r="FT31" s="103"/>
      <c r="FU31" s="102"/>
      <c r="FV31" s="103"/>
      <c r="FW31" s="103"/>
      <c r="FX31" s="103"/>
      <c r="FY31" s="103"/>
      <c r="FZ31" s="103"/>
      <c r="GA31" s="103"/>
      <c r="GB31" s="103"/>
      <c r="GC31" s="103"/>
      <c r="GD31" s="103"/>
      <c r="GE31" s="103"/>
      <c r="GF31" s="103"/>
      <c r="GG31" s="103"/>
      <c r="GH31" s="103"/>
      <c r="GI31" s="103"/>
      <c r="GJ31" s="103"/>
      <c r="GK31" s="103"/>
      <c r="GL31" s="103"/>
      <c r="GM31" s="103"/>
      <c r="GN31" s="103"/>
      <c r="GO31" s="103"/>
      <c r="GP31" s="103"/>
      <c r="GQ31" s="102"/>
      <c r="GR31" s="103"/>
      <c r="GS31" s="103"/>
      <c r="GT31" s="103"/>
      <c r="GU31" s="103"/>
      <c r="GV31" s="103"/>
      <c r="GW31" s="103"/>
      <c r="GX31" s="103"/>
      <c r="GY31" s="103"/>
      <c r="GZ31" s="103"/>
      <c r="HA31" s="103"/>
      <c r="HB31" s="103"/>
      <c r="HC31" s="103"/>
      <c r="HD31" s="103"/>
      <c r="HE31" s="103"/>
      <c r="HF31" s="103"/>
      <c r="HG31" s="103"/>
      <c r="HH31" s="103"/>
      <c r="HI31" s="103"/>
      <c r="HJ31" s="103"/>
      <c r="HK31" s="103"/>
      <c r="HL31" s="103"/>
      <c r="HM31" s="102"/>
      <c r="HN31" s="103"/>
      <c r="HO31" s="103"/>
      <c r="HP31" s="103"/>
      <c r="HQ31" s="103"/>
      <c r="HR31" s="103"/>
      <c r="HS31" s="103"/>
      <c r="HT31" s="103"/>
      <c r="HU31" s="103"/>
      <c r="HV31" s="103"/>
      <c r="HW31" s="103"/>
      <c r="HX31" s="103"/>
      <c r="HY31" s="103"/>
      <c r="HZ31" s="103"/>
      <c r="IA31" s="103"/>
      <c r="IB31" s="103"/>
      <c r="IC31" s="103"/>
      <c r="ID31" s="103"/>
      <c r="IE31" s="103"/>
      <c r="IF31" s="103"/>
      <c r="IG31" s="103"/>
      <c r="IH31" s="103"/>
      <c r="II31" s="102"/>
      <c r="IJ31" s="103"/>
      <c r="IK31" s="103"/>
      <c r="IL31" s="103"/>
      <c r="IM31" s="103"/>
      <c r="IN31" s="103"/>
      <c r="IO31" s="103"/>
      <c r="IP31" s="103"/>
      <c r="IQ31" s="103"/>
      <c r="IR31" s="103"/>
      <c r="IS31" s="103"/>
      <c r="IT31" s="103"/>
      <c r="IU31" s="103"/>
      <c r="IV31" s="103"/>
    </row>
    <row r="32" spans="1:256" s="7" customFormat="1" ht="16.5" customHeight="1">
      <c r="A32" s="324" t="s">
        <v>11</v>
      </c>
      <c r="B32" s="331"/>
      <c r="C32" s="331"/>
      <c r="D32" s="331"/>
      <c r="E32" s="331"/>
      <c r="F32" s="331"/>
      <c r="G32" s="331"/>
      <c r="H32" s="331"/>
      <c r="I32" s="331"/>
      <c r="J32" s="331"/>
      <c r="K32" s="331"/>
      <c r="L32" s="331"/>
      <c r="M32" s="331"/>
      <c r="N32" s="331"/>
      <c r="O32" s="331"/>
      <c r="P32" s="331"/>
      <c r="Q32" s="331"/>
      <c r="R32" s="331"/>
      <c r="S32" s="331"/>
      <c r="T32" s="331"/>
      <c r="U32" s="331"/>
      <c r="V32" s="331"/>
      <c r="W32" s="102"/>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2"/>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2"/>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2"/>
      <c r="CL32" s="103"/>
      <c r="CM32" s="103"/>
      <c r="CN32" s="103"/>
      <c r="CO32" s="103"/>
      <c r="CP32" s="103"/>
      <c r="CQ32" s="103"/>
      <c r="CR32" s="103"/>
      <c r="CS32" s="103"/>
      <c r="CT32" s="103"/>
      <c r="CU32" s="103"/>
      <c r="CV32" s="103"/>
      <c r="CW32" s="103"/>
      <c r="CX32" s="103"/>
      <c r="CY32" s="103"/>
      <c r="CZ32" s="103"/>
      <c r="DA32" s="103"/>
      <c r="DB32" s="103"/>
      <c r="DC32" s="103"/>
      <c r="DD32" s="103"/>
      <c r="DE32" s="103"/>
      <c r="DF32" s="103"/>
      <c r="DG32" s="102"/>
      <c r="DH32" s="103"/>
      <c r="DI32" s="103"/>
      <c r="DJ32" s="103"/>
      <c r="DK32" s="103"/>
      <c r="DL32" s="103"/>
      <c r="DM32" s="103"/>
      <c r="DN32" s="103"/>
      <c r="DO32" s="103"/>
      <c r="DP32" s="103"/>
      <c r="DQ32" s="103"/>
      <c r="DR32" s="103"/>
      <c r="DS32" s="103"/>
      <c r="DT32" s="103"/>
      <c r="DU32" s="103"/>
      <c r="DV32" s="103"/>
      <c r="DW32" s="103"/>
      <c r="DX32" s="103"/>
      <c r="DY32" s="103"/>
      <c r="DZ32" s="103"/>
      <c r="EA32" s="103"/>
      <c r="EB32" s="103"/>
      <c r="EC32" s="102"/>
      <c r="ED32" s="103"/>
      <c r="EE32" s="103"/>
      <c r="EF32" s="103"/>
      <c r="EG32" s="103"/>
      <c r="EH32" s="103"/>
      <c r="EI32" s="103"/>
      <c r="EJ32" s="103"/>
      <c r="EK32" s="103"/>
      <c r="EL32" s="103"/>
      <c r="EM32" s="103"/>
      <c r="EN32" s="103"/>
      <c r="EO32" s="103"/>
      <c r="EP32" s="103"/>
      <c r="EQ32" s="103"/>
      <c r="ER32" s="103"/>
      <c r="ES32" s="103"/>
      <c r="ET32" s="103"/>
      <c r="EU32" s="103"/>
      <c r="EV32" s="103"/>
      <c r="EW32" s="103"/>
      <c r="EX32" s="103"/>
      <c r="EY32" s="102"/>
      <c r="EZ32" s="103"/>
      <c r="FA32" s="103"/>
      <c r="FB32" s="103"/>
      <c r="FC32" s="103"/>
      <c r="FD32" s="103"/>
      <c r="FE32" s="103"/>
      <c r="FF32" s="103"/>
      <c r="FG32" s="103"/>
      <c r="FH32" s="103"/>
      <c r="FI32" s="103"/>
      <c r="FJ32" s="103"/>
      <c r="FK32" s="103"/>
      <c r="FL32" s="103"/>
      <c r="FM32" s="103"/>
      <c r="FN32" s="103"/>
      <c r="FO32" s="103"/>
      <c r="FP32" s="103"/>
      <c r="FQ32" s="103"/>
      <c r="FR32" s="103"/>
      <c r="FS32" s="103"/>
      <c r="FT32" s="103"/>
      <c r="FU32" s="102"/>
      <c r="FV32" s="103"/>
      <c r="FW32" s="103"/>
      <c r="FX32" s="103"/>
      <c r="FY32" s="103"/>
      <c r="FZ32" s="103"/>
      <c r="GA32" s="103"/>
      <c r="GB32" s="103"/>
      <c r="GC32" s="103"/>
      <c r="GD32" s="103"/>
      <c r="GE32" s="103"/>
      <c r="GF32" s="103"/>
      <c r="GG32" s="103"/>
      <c r="GH32" s="103"/>
      <c r="GI32" s="103"/>
      <c r="GJ32" s="103"/>
      <c r="GK32" s="103"/>
      <c r="GL32" s="103"/>
      <c r="GM32" s="103"/>
      <c r="GN32" s="103"/>
      <c r="GO32" s="103"/>
      <c r="GP32" s="103"/>
      <c r="GQ32" s="102"/>
      <c r="GR32" s="103"/>
      <c r="GS32" s="103"/>
      <c r="GT32" s="103"/>
      <c r="GU32" s="103"/>
      <c r="GV32" s="103"/>
      <c r="GW32" s="103"/>
      <c r="GX32" s="103"/>
      <c r="GY32" s="103"/>
      <c r="GZ32" s="103"/>
      <c r="HA32" s="103"/>
      <c r="HB32" s="103"/>
      <c r="HC32" s="103"/>
      <c r="HD32" s="103"/>
      <c r="HE32" s="103"/>
      <c r="HF32" s="103"/>
      <c r="HG32" s="103"/>
      <c r="HH32" s="103"/>
      <c r="HI32" s="103"/>
      <c r="HJ32" s="103"/>
      <c r="HK32" s="103"/>
      <c r="HL32" s="103"/>
      <c r="HM32" s="102"/>
      <c r="HN32" s="103"/>
      <c r="HO32" s="103"/>
      <c r="HP32" s="103"/>
      <c r="HQ32" s="103"/>
      <c r="HR32" s="103"/>
      <c r="HS32" s="103"/>
      <c r="HT32" s="103"/>
      <c r="HU32" s="103"/>
      <c r="HV32" s="103"/>
      <c r="HW32" s="103"/>
      <c r="HX32" s="103"/>
      <c r="HY32" s="103"/>
      <c r="HZ32" s="103"/>
      <c r="IA32" s="103"/>
      <c r="IB32" s="103"/>
      <c r="IC32" s="103"/>
      <c r="ID32" s="103"/>
      <c r="IE32" s="103"/>
      <c r="IF32" s="103"/>
      <c r="IG32" s="103"/>
      <c r="IH32" s="103"/>
      <c r="II32" s="102"/>
      <c r="IJ32" s="103"/>
      <c r="IK32" s="103"/>
      <c r="IL32" s="103"/>
      <c r="IM32" s="103"/>
      <c r="IN32" s="103"/>
      <c r="IO32" s="103"/>
      <c r="IP32" s="103"/>
      <c r="IQ32" s="103"/>
      <c r="IR32" s="103"/>
      <c r="IS32" s="103"/>
      <c r="IT32" s="103"/>
      <c r="IU32" s="103"/>
      <c r="IV32" s="103"/>
    </row>
    <row r="33" spans="1:256" s="7" customFormat="1" ht="12" customHeight="1">
      <c r="A33" s="332"/>
      <c r="B33" s="333"/>
      <c r="C33" s="333"/>
      <c r="D33" s="333"/>
      <c r="E33" s="333"/>
      <c r="F33" s="333"/>
      <c r="G33" s="333"/>
      <c r="H33" s="333"/>
      <c r="I33" s="333"/>
      <c r="J33" s="333"/>
      <c r="K33" s="333"/>
      <c r="L33" s="333"/>
      <c r="M33" s="333"/>
      <c r="N33" s="333"/>
      <c r="O33" s="333"/>
      <c r="P33" s="333"/>
      <c r="Q33" s="333"/>
      <c r="R33" s="333"/>
      <c r="S33" s="333"/>
      <c r="T33" s="333"/>
      <c r="U33" s="333"/>
      <c r="V33" s="334"/>
      <c r="W33" s="102"/>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2"/>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2"/>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2"/>
      <c r="CL33" s="103"/>
      <c r="CM33" s="103"/>
      <c r="CN33" s="103"/>
      <c r="CO33" s="103"/>
      <c r="CP33" s="103"/>
      <c r="CQ33" s="103"/>
      <c r="CR33" s="103"/>
      <c r="CS33" s="103"/>
      <c r="CT33" s="103"/>
      <c r="CU33" s="103"/>
      <c r="CV33" s="103"/>
      <c r="CW33" s="103"/>
      <c r="CX33" s="103"/>
      <c r="CY33" s="103"/>
      <c r="CZ33" s="103"/>
      <c r="DA33" s="103"/>
      <c r="DB33" s="103"/>
      <c r="DC33" s="103"/>
      <c r="DD33" s="103"/>
      <c r="DE33" s="103"/>
      <c r="DF33" s="103"/>
      <c r="DG33" s="102"/>
      <c r="DH33" s="103"/>
      <c r="DI33" s="103"/>
      <c r="DJ33" s="103"/>
      <c r="DK33" s="103"/>
      <c r="DL33" s="103"/>
      <c r="DM33" s="103"/>
      <c r="DN33" s="103"/>
      <c r="DO33" s="103"/>
      <c r="DP33" s="103"/>
      <c r="DQ33" s="103"/>
      <c r="DR33" s="103"/>
      <c r="DS33" s="103"/>
      <c r="DT33" s="103"/>
      <c r="DU33" s="103"/>
      <c r="DV33" s="103"/>
      <c r="DW33" s="103"/>
      <c r="DX33" s="103"/>
      <c r="DY33" s="103"/>
      <c r="DZ33" s="103"/>
      <c r="EA33" s="103"/>
      <c r="EB33" s="103"/>
      <c r="EC33" s="102"/>
      <c r="ED33" s="103"/>
      <c r="EE33" s="103"/>
      <c r="EF33" s="103"/>
      <c r="EG33" s="103"/>
      <c r="EH33" s="103"/>
      <c r="EI33" s="103"/>
      <c r="EJ33" s="103"/>
      <c r="EK33" s="103"/>
      <c r="EL33" s="103"/>
      <c r="EM33" s="103"/>
      <c r="EN33" s="103"/>
      <c r="EO33" s="103"/>
      <c r="EP33" s="103"/>
      <c r="EQ33" s="103"/>
      <c r="ER33" s="103"/>
      <c r="ES33" s="103"/>
      <c r="ET33" s="103"/>
      <c r="EU33" s="103"/>
      <c r="EV33" s="103"/>
      <c r="EW33" s="103"/>
      <c r="EX33" s="103"/>
      <c r="EY33" s="102"/>
      <c r="EZ33" s="103"/>
      <c r="FA33" s="103"/>
      <c r="FB33" s="103"/>
      <c r="FC33" s="103"/>
      <c r="FD33" s="103"/>
      <c r="FE33" s="103"/>
      <c r="FF33" s="103"/>
      <c r="FG33" s="103"/>
      <c r="FH33" s="103"/>
      <c r="FI33" s="103"/>
      <c r="FJ33" s="103"/>
      <c r="FK33" s="103"/>
      <c r="FL33" s="103"/>
      <c r="FM33" s="103"/>
      <c r="FN33" s="103"/>
      <c r="FO33" s="103"/>
      <c r="FP33" s="103"/>
      <c r="FQ33" s="103"/>
      <c r="FR33" s="103"/>
      <c r="FS33" s="103"/>
      <c r="FT33" s="103"/>
      <c r="FU33" s="102"/>
      <c r="FV33" s="103"/>
      <c r="FW33" s="103"/>
      <c r="FX33" s="103"/>
      <c r="FY33" s="103"/>
      <c r="FZ33" s="103"/>
      <c r="GA33" s="103"/>
      <c r="GB33" s="103"/>
      <c r="GC33" s="103"/>
      <c r="GD33" s="103"/>
      <c r="GE33" s="103"/>
      <c r="GF33" s="103"/>
      <c r="GG33" s="103"/>
      <c r="GH33" s="103"/>
      <c r="GI33" s="103"/>
      <c r="GJ33" s="103"/>
      <c r="GK33" s="103"/>
      <c r="GL33" s="103"/>
      <c r="GM33" s="103"/>
      <c r="GN33" s="103"/>
      <c r="GO33" s="103"/>
      <c r="GP33" s="103"/>
      <c r="GQ33" s="102"/>
      <c r="GR33" s="103"/>
      <c r="GS33" s="103"/>
      <c r="GT33" s="103"/>
      <c r="GU33" s="103"/>
      <c r="GV33" s="103"/>
      <c r="GW33" s="103"/>
      <c r="GX33" s="103"/>
      <c r="GY33" s="103"/>
      <c r="GZ33" s="103"/>
      <c r="HA33" s="103"/>
      <c r="HB33" s="103"/>
      <c r="HC33" s="103"/>
      <c r="HD33" s="103"/>
      <c r="HE33" s="103"/>
      <c r="HF33" s="103"/>
      <c r="HG33" s="103"/>
      <c r="HH33" s="103"/>
      <c r="HI33" s="103"/>
      <c r="HJ33" s="103"/>
      <c r="HK33" s="103"/>
      <c r="HL33" s="103"/>
      <c r="HM33" s="102"/>
      <c r="HN33" s="103"/>
      <c r="HO33" s="103"/>
      <c r="HP33" s="103"/>
      <c r="HQ33" s="103"/>
      <c r="HR33" s="103"/>
      <c r="HS33" s="103"/>
      <c r="HT33" s="103"/>
      <c r="HU33" s="103"/>
      <c r="HV33" s="103"/>
      <c r="HW33" s="103"/>
      <c r="HX33" s="103"/>
      <c r="HY33" s="103"/>
      <c r="HZ33" s="103"/>
      <c r="IA33" s="103"/>
      <c r="IB33" s="103"/>
      <c r="IC33" s="103"/>
      <c r="ID33" s="103"/>
      <c r="IE33" s="103"/>
      <c r="IF33" s="103"/>
      <c r="IG33" s="103"/>
      <c r="IH33" s="103"/>
      <c r="II33" s="102"/>
      <c r="IJ33" s="103"/>
      <c r="IK33" s="103"/>
      <c r="IL33" s="103"/>
      <c r="IM33" s="103"/>
      <c r="IN33" s="103"/>
      <c r="IO33" s="103"/>
      <c r="IP33" s="103"/>
      <c r="IQ33" s="103"/>
      <c r="IR33" s="103"/>
      <c r="IS33" s="103"/>
      <c r="IT33" s="103"/>
      <c r="IU33" s="103"/>
      <c r="IV33" s="103"/>
    </row>
    <row r="34" spans="1:256" s="7" customFormat="1" ht="12" customHeight="1">
      <c r="A34" s="332"/>
      <c r="B34" s="333"/>
      <c r="C34" s="333"/>
      <c r="D34" s="333"/>
      <c r="E34" s="333"/>
      <c r="F34" s="333"/>
      <c r="G34" s="333"/>
      <c r="H34" s="333"/>
      <c r="I34" s="333"/>
      <c r="J34" s="333"/>
      <c r="K34" s="333"/>
      <c r="L34" s="333"/>
      <c r="M34" s="333"/>
      <c r="N34" s="333"/>
      <c r="O34" s="333"/>
      <c r="P34" s="333"/>
      <c r="Q34" s="333"/>
      <c r="R34" s="333"/>
      <c r="S34" s="333"/>
      <c r="T34" s="333"/>
      <c r="U34" s="333"/>
      <c r="V34" s="334"/>
      <c r="W34" s="102"/>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2"/>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2"/>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2"/>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2"/>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2"/>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2"/>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2"/>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2"/>
      <c r="GR34" s="103"/>
      <c r="GS34" s="103"/>
      <c r="GT34" s="103"/>
      <c r="GU34" s="103"/>
      <c r="GV34" s="103"/>
      <c r="GW34" s="103"/>
      <c r="GX34" s="103"/>
      <c r="GY34" s="103"/>
      <c r="GZ34" s="103"/>
      <c r="HA34" s="103"/>
      <c r="HB34" s="103"/>
      <c r="HC34" s="103"/>
      <c r="HD34" s="103"/>
      <c r="HE34" s="103"/>
      <c r="HF34" s="103"/>
      <c r="HG34" s="103"/>
      <c r="HH34" s="103"/>
      <c r="HI34" s="103"/>
      <c r="HJ34" s="103"/>
      <c r="HK34" s="103"/>
      <c r="HL34" s="103"/>
      <c r="HM34" s="102"/>
      <c r="HN34" s="103"/>
      <c r="HO34" s="103"/>
      <c r="HP34" s="103"/>
      <c r="HQ34" s="103"/>
      <c r="HR34" s="103"/>
      <c r="HS34" s="103"/>
      <c r="HT34" s="103"/>
      <c r="HU34" s="103"/>
      <c r="HV34" s="103"/>
      <c r="HW34" s="103"/>
      <c r="HX34" s="103"/>
      <c r="HY34" s="103"/>
      <c r="HZ34" s="103"/>
      <c r="IA34" s="103"/>
      <c r="IB34" s="103"/>
      <c r="IC34" s="103"/>
      <c r="ID34" s="103"/>
      <c r="IE34" s="103"/>
      <c r="IF34" s="103"/>
      <c r="IG34" s="103"/>
      <c r="IH34" s="103"/>
      <c r="II34" s="102"/>
      <c r="IJ34" s="103"/>
      <c r="IK34" s="103"/>
      <c r="IL34" s="103"/>
      <c r="IM34" s="103"/>
      <c r="IN34" s="103"/>
      <c r="IO34" s="103"/>
      <c r="IP34" s="103"/>
      <c r="IQ34" s="103"/>
      <c r="IR34" s="103"/>
      <c r="IS34" s="103"/>
      <c r="IT34" s="103"/>
      <c r="IU34" s="103"/>
      <c r="IV34" s="103"/>
    </row>
    <row r="35" spans="1:23" s="10" customFormat="1" ht="12" customHeight="1">
      <c r="A35" s="335"/>
      <c r="B35" s="336"/>
      <c r="C35" s="336"/>
      <c r="D35" s="336"/>
      <c r="E35" s="336"/>
      <c r="F35" s="336"/>
      <c r="G35" s="336"/>
      <c r="H35" s="336"/>
      <c r="I35" s="336"/>
      <c r="J35" s="336"/>
      <c r="K35" s="336"/>
      <c r="L35" s="336"/>
      <c r="M35" s="336"/>
      <c r="N35" s="336"/>
      <c r="O35" s="336"/>
      <c r="P35" s="336"/>
      <c r="Q35" s="336"/>
      <c r="R35" s="336"/>
      <c r="S35" s="336"/>
      <c r="T35" s="336"/>
      <c r="U35" s="336"/>
      <c r="V35" s="336"/>
      <c r="W35" s="48"/>
    </row>
  </sheetData>
  <sheetProtection/>
  <mergeCells count="17">
    <mergeCell ref="A29:V31"/>
    <mergeCell ref="A32:V35"/>
    <mergeCell ref="B26:D26"/>
    <mergeCell ref="A3:V3"/>
    <mergeCell ref="N4:Q4"/>
    <mergeCell ref="R4:S4"/>
    <mergeCell ref="T4:V4"/>
    <mergeCell ref="A28:V28"/>
    <mergeCell ref="B4:B5"/>
    <mergeCell ref="C4:C5"/>
    <mergeCell ref="H4:I4"/>
    <mergeCell ref="J4:K4"/>
    <mergeCell ref="L4:M4"/>
    <mergeCell ref="D4:D5"/>
    <mergeCell ref="E4:E5"/>
    <mergeCell ref="F4:F5"/>
    <mergeCell ref="G4:G5"/>
  </mergeCells>
  <printOptions/>
  <pageMargins left="0.75" right="0.75" top="1" bottom="1" header="0.5" footer="0.5"/>
  <pageSetup horizontalDpi="600" verticalDpi="600" orientation="portrait" paperSize="9"/>
  <ignoredErrors>
    <ignoredError sqref="P10:U24 P7:U9 P25:V25 N10:O24" formula="1"/>
    <ignoredError sqref="V8:V24" formula="1" unlockedFormula="1"/>
    <ignoredError sqref="V6:V7"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Haluk Kaplanoglu</dc:creator>
  <cp:keywords/>
  <dc:description/>
  <cp:lastModifiedBy>ao</cp:lastModifiedBy>
  <cp:lastPrinted>2007-08-27T17:14:12Z</cp:lastPrinted>
  <dcterms:created xsi:type="dcterms:W3CDTF">2006-03-15T09:07:04Z</dcterms:created>
  <dcterms:modified xsi:type="dcterms:W3CDTF">2011-03-08T06:44:34Z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-1892574857</vt:i4>
  </property>
  <property fmtid="{D5CDD505-2E9C-101B-9397-08002B2CF9AE}" pid="3" name="_EmailSubject">
    <vt:lpwstr>New Weekend Ranking.xls</vt:lpwstr>
  </property>
  <property fmtid="{D5CDD505-2E9C-101B-9397-08002B2CF9AE}" pid="4" name="_AuthorEmail">
    <vt:lpwstr>Haluk.Kaplanoglu@warnerbros.com</vt:lpwstr>
  </property>
  <property fmtid="{D5CDD505-2E9C-101B-9397-08002B2CF9AE}" pid="5" name="_AuthorEmailDisplayName">
    <vt:lpwstr>Kaplanoglu, Haluk</vt:lpwstr>
  </property>
  <property fmtid="{D5CDD505-2E9C-101B-9397-08002B2CF9AE}" pid="6" name="_ReviewingToolsShownOnce">
    <vt:lpwstr/>
  </property>
</Properties>
</file>