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0980" tabRatio="804" activeTab="0"/>
  </bookViews>
  <sheets>
    <sheet name="26-28 Nov' 10 (we 48)" sheetId="1" r:id="rId1"/>
    <sheet name="26-28 Nov' 10 (TOP 20)" sheetId="2" r:id="rId2"/>
  </sheets>
  <definedNames>
    <definedName name="_xlnm.Print_Area" localSheetId="0">'26-28 Nov'' 10 (we 48)'!$A$1:$V$62</definedName>
  </definedNames>
  <calcPr fullCalcOnLoad="1"/>
</workbook>
</file>

<file path=xl/sharedStrings.xml><?xml version="1.0" encoding="utf-8"?>
<sst xmlns="http://schemas.openxmlformats.org/spreadsheetml/2006/main" count="199" uniqueCount="79">
  <si>
    <r>
      <t>*Sorted according to Weekend Total G.B.O. - Hafta sonu toplam hasılat sütununa göre sıralanmı</t>
    </r>
    <r>
      <rPr>
        <i/>
        <sz val="9"/>
        <color indexed="23"/>
        <rFont val="Arial"/>
        <family val="0"/>
      </rPr>
      <t>ş</t>
    </r>
    <r>
      <rPr>
        <i/>
        <sz val="9"/>
        <color indexed="23"/>
        <rFont val="Administer"/>
        <family val="0"/>
      </rPr>
      <t>tır.</t>
    </r>
  </si>
  <si>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</si>
  <si>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</si>
  <si>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</si>
  <si>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THE LAST EXORCISM</t>
  </si>
  <si>
    <t>INHALE</t>
  </si>
  <si>
    <t>MY SOUL TO TAKE</t>
  </si>
  <si>
    <t>TİGLON FİLM</t>
  </si>
  <si>
    <t>HARRY POTTER 7a</t>
  </si>
  <si>
    <t>DUE DATE</t>
  </si>
  <si>
    <t>VAMPIRES SUCK</t>
  </si>
  <si>
    <t>YOU AGAIN?</t>
  </si>
  <si>
    <t>UÇAN MELEKLER</t>
  </si>
  <si>
    <t>SAMMY ADVENTURES</t>
  </si>
  <si>
    <t>UNCLE BOONMEE WHO CAN RECALL HIS PAST LIVES</t>
  </si>
  <si>
    <t xml:space="preserve">TINKER BELL AND THE GREAT FAIRY RESCUE </t>
  </si>
  <si>
    <t>HOODWINKED</t>
  </si>
  <si>
    <t>KAVŞAK</t>
  </si>
  <si>
    <t>JOENJOY</t>
  </si>
  <si>
    <t>NADA FİLM</t>
  </si>
  <si>
    <t>Weekly Movie Magazine Antrakt Presents - Haftalık Antrakt Sinema Gazetesi Sunar</t>
  </si>
  <si>
    <t>Title</t>
  </si>
  <si>
    <t>Cumulative</t>
  </si>
  <si>
    <t>Scr.Avg.
(Adm.)</t>
  </si>
  <si>
    <t>Avg.
Ticket</t>
  </si>
  <si>
    <t>.</t>
  </si>
  <si>
    <t>Release
Date</t>
  </si>
  <si>
    <t>SORCERER’S APPRENTICE</t>
  </si>
  <si>
    <t>ÖZEN FİLM</t>
  </si>
  <si>
    <t>DESPICABLE ME</t>
  </si>
  <si>
    <t>WARNER BROS. TÜRKİYE</t>
  </si>
  <si>
    <t>EAT PRAY LOVE</t>
  </si>
  <si>
    <t>UIP TÜRKİYE</t>
  </si>
  <si>
    <t>PARANORMAL ACTIVITY 2</t>
  </si>
  <si>
    <t># of
Prints</t>
  </si>
  <si>
    <t># of
Screen</t>
  </si>
  <si>
    <t>Weeks in Release</t>
  </si>
  <si>
    <t>Weekend Total</t>
  </si>
  <si>
    <t>SAW VII 3D</t>
  </si>
  <si>
    <t>VAY ARKADAŞ</t>
  </si>
  <si>
    <t>SKYLINE</t>
  </si>
  <si>
    <t>PAK PANTER</t>
  </si>
  <si>
    <t>CHAIN LETTER</t>
  </si>
  <si>
    <t>THE SOCIAL NETWORK</t>
  </si>
  <si>
    <t>GOING THE DISTANCE</t>
  </si>
  <si>
    <t>OTHER GUYS</t>
  </si>
  <si>
    <t>THE KARATE KID</t>
  </si>
  <si>
    <t>NENE HATUN</t>
  </si>
  <si>
    <t>ÇOĞUNLUK</t>
  </si>
  <si>
    <t>L'ILLUSIONNIST</t>
  </si>
  <si>
    <t>CHANTIER FILMS</t>
  </si>
  <si>
    <t>MAHPEYKER: KÖSEM SULTAN</t>
  </si>
  <si>
    <t>O KUL</t>
  </si>
  <si>
    <t>PRENSESİN UYKUSU</t>
  </si>
  <si>
    <t>CINE FILM</t>
  </si>
  <si>
    <t>AYLA</t>
  </si>
  <si>
    <t>Last Weekend</t>
  </si>
  <si>
    <t>Distributor</t>
  </si>
  <si>
    <t>Friday</t>
  </si>
  <si>
    <t>Saturday</t>
  </si>
  <si>
    <t>Sunday</t>
  </si>
  <si>
    <t>Change</t>
  </si>
  <si>
    <t>Adm.</t>
  </si>
  <si>
    <t>G.B.O.</t>
  </si>
  <si>
    <t>TOY STORY 3</t>
  </si>
  <si>
    <t>UNSTOPPABLE</t>
  </si>
  <si>
    <t>WINX CLUB 3D: MAGICAL ADVENTURE</t>
  </si>
  <si>
    <t>RED</t>
  </si>
  <si>
    <t>AŞKIN İKİNCİ YARISI</t>
  </si>
  <si>
    <t>ÜÇ HARFLİLER: MARİD</t>
  </si>
  <si>
    <t>L'AGE DE RAISON</t>
  </si>
  <si>
    <t>CENTURION</t>
  </si>
  <si>
    <t>DIARY OF A WIMPY KID</t>
  </si>
  <si>
    <t>KUBİLAY</t>
  </si>
  <si>
    <t>MEDYAVİZYON</t>
  </si>
  <si>
    <t>CEHENNEM 3D</t>
  </si>
  <si>
    <t>GARFIELD'S PET FORCE</t>
  </si>
  <si>
    <t>THE SHOCK LABYRINTH: EXTREME</t>
  </si>
  <si>
    <t>NEW YORK'TA BEŞ MİNARE</t>
  </si>
</sst>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105">
    <font>
      <sz val="10"/>
      <name val="Arial"/>
      <family val="0"/>
    </font>
    <font>
      <sz val="8"/>
      <name val="Arial"/>
      <family val="2"/>
    </font>
    <font>
      <u val="single"/>
      <sz val="10"/>
      <color indexed="12"/>
      <name val="Arial"/>
      <family val="2"/>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0"/>
    </font>
    <font>
      <sz val="8"/>
      <color indexed="9"/>
      <name val="Verdana"/>
      <family val="2"/>
    </font>
    <font>
      <b/>
      <sz val="8"/>
      <color indexed="9"/>
      <name val="Verdana"/>
      <family val="2"/>
    </font>
    <font>
      <sz val="10"/>
      <color indexed="9"/>
      <name val="Arial"/>
      <family val="0"/>
    </font>
    <font>
      <sz val="9"/>
      <name val="Garamond"/>
      <family val="1"/>
    </font>
    <font>
      <sz val="10"/>
      <color indexed="47"/>
      <name val="GoudyLight"/>
      <family val="0"/>
    </font>
    <font>
      <b/>
      <sz val="9"/>
      <name val="Garamond"/>
      <family val="1"/>
    </font>
    <font>
      <b/>
      <sz val="9"/>
      <color indexed="9"/>
      <name val="Garamond"/>
      <family val="1"/>
    </font>
    <font>
      <b/>
      <sz val="10"/>
      <color indexed="9"/>
      <name val="Arial"/>
      <family val="0"/>
    </font>
    <font>
      <sz val="9"/>
      <name val="Verdana"/>
      <family val="2"/>
    </font>
    <font>
      <sz val="9"/>
      <color indexed="9"/>
      <name val="Garamond"/>
      <family val="1"/>
    </font>
    <font>
      <sz val="9"/>
      <color indexed="9"/>
      <name val="Verdana"/>
      <family val="2"/>
    </font>
    <font>
      <sz val="10"/>
      <name val="Trebuchet MS"/>
      <family val="2"/>
    </font>
    <font>
      <b/>
      <sz val="10"/>
      <name val="Trebuchet MS"/>
      <family val="2"/>
    </font>
    <font>
      <b/>
      <sz val="10"/>
      <color indexed="10"/>
      <name val="Trebuchet MS"/>
      <family val="0"/>
    </font>
    <font>
      <b/>
      <sz val="10"/>
      <color indexed="12"/>
      <name val="Trebuchet MS"/>
      <family val="0"/>
    </font>
    <font>
      <b/>
      <sz val="10"/>
      <name val="Administer"/>
      <family val="0"/>
    </font>
    <font>
      <b/>
      <sz val="10"/>
      <color indexed="9"/>
      <name val="Administer"/>
      <family val="0"/>
    </font>
    <font>
      <sz val="10"/>
      <name val="Administer"/>
      <family val="0"/>
    </font>
    <font>
      <sz val="10"/>
      <color indexed="9"/>
      <name val="Administer"/>
      <family val="0"/>
    </font>
    <font>
      <sz val="10"/>
      <color indexed="47"/>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color indexed="8"/>
      <name val="AcidSansRegular"/>
      <family val="0"/>
    </font>
    <font>
      <b/>
      <sz val="18"/>
      <color indexed="8"/>
      <name val="Arial"/>
      <family val="0"/>
    </font>
    <font>
      <sz val="18"/>
      <color indexed="10"/>
      <name val="AcidSansRegular"/>
      <family val="0"/>
    </font>
    <font>
      <sz val="20"/>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4"/>
      <color indexed="8"/>
      <name val="Garamond"/>
      <family val="0"/>
    </font>
    <font>
      <b/>
      <sz val="14"/>
      <color indexed="8"/>
      <name val="Arial"/>
      <family val="0"/>
    </font>
    <font>
      <sz val="18"/>
      <color indexed="8"/>
      <name val="Garamond"/>
      <family val="0"/>
    </font>
    <font>
      <sz val="12"/>
      <color indexed="8"/>
      <name val="Garamond"/>
      <family val="0"/>
    </font>
    <font>
      <sz val="10"/>
      <color indexed="8"/>
      <name val="Garamond"/>
      <family val="0"/>
    </font>
    <font>
      <sz val="10"/>
      <color indexed="9"/>
      <name val="Garamond"/>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style="hair"/>
      <bottom style="medium"/>
    </border>
    <border>
      <left style="hair"/>
      <right style="medium"/>
      <top style="hair"/>
      <bottom style="medium"/>
    </border>
    <border>
      <left style="medium"/>
      <right>
        <color indexed="63"/>
      </right>
      <top style="medium"/>
      <bottom style="hair"/>
    </border>
    <border>
      <left style="medium"/>
      <right>
        <color indexed="63"/>
      </right>
      <top style="hair"/>
      <bottom style="hair"/>
    </border>
    <border>
      <left style="medium"/>
      <right>
        <color indexed="63"/>
      </right>
      <top>
        <color indexed="63"/>
      </top>
      <bottom>
        <color indexed="63"/>
      </bottom>
    </border>
    <border>
      <left style="medium"/>
      <right>
        <color indexed="63"/>
      </right>
      <top style="hair"/>
      <bottom style="thin"/>
    </border>
    <border>
      <left style="hair"/>
      <right style="hair"/>
      <top style="medium"/>
      <bottom style="hair"/>
    </border>
    <border>
      <left style="hair"/>
      <right style="medium"/>
      <top style="hair"/>
      <bottom style="hair"/>
    </border>
    <border>
      <left style="hair"/>
      <right style="hair"/>
      <top style="hair"/>
      <bottom style="thin"/>
    </border>
    <border>
      <left style="hair"/>
      <right style="hair"/>
      <top style="hair"/>
      <bottom>
        <color indexed="63"/>
      </bottom>
    </border>
    <border>
      <left style="medium"/>
      <right style="medium"/>
      <top style="medium"/>
      <bottom style="medium"/>
    </border>
    <border>
      <left style="hair"/>
      <right>
        <color indexed="63"/>
      </right>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medium"/>
    </border>
    <border>
      <left style="hair"/>
      <right>
        <color indexed="63"/>
      </right>
      <top style="hair"/>
      <bottom style="medium"/>
    </border>
    <border>
      <left>
        <color indexed="63"/>
      </left>
      <right style="hair"/>
      <top style="hair"/>
      <bottom style="medium"/>
    </border>
    <border>
      <left style="medium"/>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
      <left style="hair"/>
      <right>
        <color indexed="63"/>
      </right>
      <top style="medium"/>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1" applyNumberFormat="0" applyFill="0" applyAlignment="0" applyProtection="0"/>
    <xf numFmtId="0" fontId="93" fillId="0" borderId="2" applyNumberFormat="0" applyFill="0" applyAlignment="0" applyProtection="0"/>
    <xf numFmtId="0" fontId="94" fillId="0" borderId="3" applyNumberFormat="0" applyFill="0" applyAlignment="0" applyProtection="0"/>
    <xf numFmtId="0" fontId="95" fillId="0" borderId="4" applyNumberFormat="0" applyFill="0" applyAlignment="0" applyProtection="0"/>
    <xf numFmtId="0" fontId="9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6" fillId="20" borderId="5" applyNumberFormat="0" applyAlignment="0" applyProtection="0"/>
    <xf numFmtId="0" fontId="97" fillId="21" borderId="6" applyNumberFormat="0" applyAlignment="0" applyProtection="0"/>
    <xf numFmtId="0" fontId="98" fillId="20" borderId="6" applyNumberFormat="0" applyAlignment="0" applyProtection="0"/>
    <xf numFmtId="0" fontId="99" fillId="22" borderId="7" applyNumberFormat="0" applyAlignment="0" applyProtection="0"/>
    <xf numFmtId="0" fontId="100"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1"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10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9" fontId="0" fillId="0" borderId="0" applyFont="0" applyFill="0" applyBorder="0" applyAlignment="0" applyProtection="0"/>
  </cellStyleXfs>
  <cellXfs count="296">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4" fillId="0" borderId="11" xfId="40" applyFont="1" applyFill="1" applyBorder="1" applyAlignment="1" applyProtection="1">
      <alignment horizontal="left" vertical="center"/>
      <protection/>
    </xf>
    <xf numFmtId="190" fontId="14" fillId="0" borderId="11" xfId="0" applyNumberFormat="1"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14" fillId="0" borderId="11" xfId="0" applyNumberFormat="1" applyFont="1" applyFill="1" applyBorder="1" applyAlignment="1" applyProtection="1">
      <alignment horizontal="center" vertical="center"/>
      <protection/>
    </xf>
    <xf numFmtId="191" fontId="15"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4" fillId="0" borderId="11" xfId="0" applyNumberFormat="1" applyFont="1" applyFill="1" applyBorder="1" applyAlignment="1" applyProtection="1">
      <alignment horizontal="right" vertical="center"/>
      <protection/>
    </xf>
    <xf numFmtId="196" fontId="14" fillId="0" borderId="11" xfId="0" applyNumberFormat="1" applyFont="1" applyFill="1" applyBorder="1" applyAlignment="1" applyProtection="1">
      <alignment horizontal="right" vertical="center"/>
      <protection/>
    </xf>
    <xf numFmtId="191" fontId="17" fillId="0" borderId="11" xfId="0" applyNumberFormat="1" applyFont="1" applyFill="1" applyBorder="1" applyAlignment="1" applyProtection="1">
      <alignment horizontal="right" vertical="center"/>
      <protection/>
    </xf>
    <xf numFmtId="196" fontId="17"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locked="0"/>
    </xf>
    <xf numFmtId="0" fontId="14" fillId="0" borderId="11" xfId="0" applyFont="1" applyFill="1" applyBorder="1" applyAlignment="1" applyProtection="1">
      <alignment vertical="center"/>
      <protection locked="0"/>
    </xf>
    <xf numFmtId="196" fontId="18" fillId="0" borderId="11" xfId="0" applyNumberFormat="1" applyFont="1" applyFill="1" applyBorder="1" applyAlignment="1" applyProtection="1">
      <alignment horizontal="right" vertical="center"/>
      <protection locked="0"/>
    </xf>
    <xf numFmtId="193" fontId="18" fillId="0" borderId="11" xfId="0" applyNumberFormat="1" applyFont="1" applyFill="1" applyBorder="1" applyAlignment="1" applyProtection="1">
      <alignment vertical="center"/>
      <protection locked="0"/>
    </xf>
    <xf numFmtId="191" fontId="18" fillId="0" borderId="11" xfId="0" applyNumberFormat="1" applyFont="1" applyFill="1" applyBorder="1" applyAlignment="1" applyProtection="1">
      <alignment horizontal="right" vertical="center"/>
      <protection locked="0"/>
    </xf>
    <xf numFmtId="192" fontId="18" fillId="0" borderId="11" xfId="0" applyNumberFormat="1"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196" fontId="19" fillId="33" borderId="10" xfId="0" applyNumberFormat="1" applyFont="1" applyFill="1" applyBorder="1" applyAlignment="1" applyProtection="1">
      <alignment horizontal="right" vertical="center"/>
      <protection/>
    </xf>
    <xf numFmtId="193" fontId="19" fillId="33" borderId="10" xfId="0" applyNumberFormat="1" applyFont="1" applyFill="1" applyBorder="1" applyAlignment="1" applyProtection="1">
      <alignment horizontal="center" vertical="center"/>
      <protection/>
    </xf>
    <xf numFmtId="191" fontId="19" fillId="33" borderId="10" xfId="0" applyNumberFormat="1" applyFont="1" applyFill="1" applyBorder="1" applyAlignment="1" applyProtection="1">
      <alignment horizontal="right" vertical="center"/>
      <protection/>
    </xf>
    <xf numFmtId="192" fontId="19" fillId="33" borderId="10" xfId="65" applyNumberFormat="1"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196" fontId="20" fillId="0" borderId="11" xfId="0" applyNumberFormat="1" applyFont="1" applyFill="1" applyBorder="1" applyAlignment="1" applyProtection="1">
      <alignment horizontal="right" vertical="center"/>
      <protection/>
    </xf>
    <xf numFmtId="193" fontId="20" fillId="0" borderId="11" xfId="0" applyNumberFormat="1" applyFont="1" applyFill="1" applyBorder="1" applyAlignment="1" applyProtection="1">
      <alignment vertical="center"/>
      <protection/>
    </xf>
    <xf numFmtId="191" fontId="20" fillId="0" borderId="11" xfId="0" applyNumberFormat="1" applyFont="1" applyFill="1" applyBorder="1" applyAlignment="1" applyProtection="1">
      <alignment horizontal="right" vertical="center"/>
      <protection/>
    </xf>
    <xf numFmtId="192" fontId="20" fillId="0" borderId="11" xfId="65" applyNumberFormat="1" applyFont="1" applyFill="1" applyBorder="1" applyAlignment="1" applyProtection="1">
      <alignment vertical="center"/>
      <protection/>
    </xf>
    <xf numFmtId="0" fontId="19" fillId="0" borderId="11" xfId="0" applyFont="1" applyFill="1" applyBorder="1" applyAlignment="1" applyProtection="1">
      <alignment vertical="center"/>
      <protection/>
    </xf>
    <xf numFmtId="196" fontId="20" fillId="33" borderId="10"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24" fillId="0" borderId="11" xfId="0" applyFont="1" applyFill="1" applyBorder="1" applyAlignment="1" applyProtection="1">
      <alignment horizontal="center"/>
      <protection/>
    </xf>
    <xf numFmtId="191" fontId="24" fillId="0" borderId="13" xfId="0" applyNumberFormat="1" applyFont="1" applyFill="1" applyBorder="1" applyAlignment="1" applyProtection="1">
      <alignment horizontal="center" wrapText="1"/>
      <protection/>
    </xf>
    <xf numFmtId="196" fontId="24" fillId="0" borderId="13" xfId="0" applyNumberFormat="1" applyFont="1" applyFill="1" applyBorder="1" applyAlignment="1" applyProtection="1">
      <alignment horizontal="center" wrapText="1"/>
      <protection/>
    </xf>
    <xf numFmtId="193" fontId="24" fillId="0" borderId="13" xfId="0" applyNumberFormat="1" applyFont="1" applyFill="1" applyBorder="1" applyAlignment="1" applyProtection="1">
      <alignment horizontal="center" wrapText="1"/>
      <protection/>
    </xf>
    <xf numFmtId="192" fontId="24" fillId="0" borderId="13"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0" fontId="26" fillId="0" borderId="11" xfId="0" applyFont="1" applyFill="1" applyBorder="1" applyAlignment="1" applyProtection="1">
      <alignment horizontal="center" vertical="center"/>
      <protection/>
    </xf>
    <xf numFmtId="0" fontId="21" fillId="0" borderId="11" xfId="0" applyFont="1" applyFill="1" applyBorder="1" applyAlignment="1" applyProtection="1">
      <alignment vertical="center"/>
      <protection/>
    </xf>
    <xf numFmtId="0" fontId="21" fillId="0" borderId="11" xfId="0" applyFont="1" applyFill="1" applyBorder="1" applyAlignment="1" applyProtection="1">
      <alignment vertical="center"/>
      <protection locked="0"/>
    </xf>
    <xf numFmtId="1" fontId="27" fillId="0" borderId="11" xfId="0" applyNumberFormat="1" applyFont="1" applyFill="1" applyBorder="1" applyAlignment="1" applyProtection="1">
      <alignment horizontal="right" vertical="center"/>
      <protection/>
    </xf>
    <xf numFmtId="0" fontId="22" fillId="0" borderId="15" xfId="0" applyFont="1" applyFill="1" applyBorder="1" applyAlignment="1" applyProtection="1">
      <alignment horizontal="center"/>
      <protection/>
    </xf>
    <xf numFmtId="0" fontId="28" fillId="0" borderId="16" xfId="0" applyFont="1" applyFill="1" applyBorder="1" applyAlignment="1" applyProtection="1">
      <alignment horizontal="center"/>
      <protection/>
    </xf>
    <xf numFmtId="0" fontId="27" fillId="0" borderId="16" xfId="0" applyFont="1" applyFill="1" applyBorder="1" applyAlignment="1" applyProtection="1">
      <alignment horizontal="right" vertical="center"/>
      <protection/>
    </xf>
    <xf numFmtId="0" fontId="27" fillId="0" borderId="17" xfId="0" applyFont="1" applyFill="1" applyBorder="1" applyAlignment="1" applyProtection="1">
      <alignment horizontal="right" vertical="center"/>
      <protection/>
    </xf>
    <xf numFmtId="0" fontId="29" fillId="33" borderId="10" xfId="0" applyFont="1" applyFill="1" applyBorder="1" applyAlignment="1" applyProtection="1">
      <alignment horizontal="center" vertical="center"/>
      <protection/>
    </xf>
    <xf numFmtId="0" fontId="29" fillId="0" borderId="11" xfId="0" applyFont="1" applyFill="1" applyBorder="1" applyAlignment="1" applyProtection="1">
      <alignment horizontal="right" vertical="center"/>
      <protection/>
    </xf>
    <xf numFmtId="0" fontId="27" fillId="0" borderId="11" xfId="0" applyFont="1" applyFill="1" applyBorder="1" applyAlignment="1" applyProtection="1">
      <alignment horizontal="right" vertical="center"/>
      <protection locked="0"/>
    </xf>
    <xf numFmtId="0" fontId="27" fillId="0" borderId="18" xfId="0" applyFont="1" applyFill="1" applyBorder="1" applyAlignment="1" applyProtection="1">
      <alignment horizontal="right" vertical="center"/>
      <protection/>
    </xf>
    <xf numFmtId="190" fontId="30" fillId="0" borderId="11" xfId="0" applyNumberFormat="1" applyFont="1" applyFill="1" applyBorder="1" applyAlignment="1" applyProtection="1">
      <alignment horizontal="center" vertical="center"/>
      <protection locked="0"/>
    </xf>
    <xf numFmtId="4" fontId="30" fillId="0" borderId="11" xfId="40" applyNumberFormat="1" applyFont="1" applyFill="1" applyBorder="1" applyAlignment="1" applyProtection="1">
      <alignment horizontal="right" vertical="center"/>
      <protection locked="0"/>
    </xf>
    <xf numFmtId="3" fontId="30" fillId="0" borderId="11" xfId="40" applyNumberFormat="1" applyFont="1" applyFill="1" applyBorder="1" applyAlignment="1" applyProtection="1">
      <alignment horizontal="right" vertical="center"/>
      <protection locked="0"/>
    </xf>
    <xf numFmtId="4" fontId="31" fillId="0" borderId="11" xfId="40" applyNumberFormat="1" applyFont="1" applyFill="1" applyBorder="1" applyAlignment="1" applyProtection="1">
      <alignment horizontal="right" vertical="center"/>
      <protection/>
    </xf>
    <xf numFmtId="3" fontId="31" fillId="0" borderId="11" xfId="40" applyNumberFormat="1" applyFont="1" applyFill="1" applyBorder="1" applyAlignment="1" applyProtection="1">
      <alignment horizontal="right" vertical="center"/>
      <protection/>
    </xf>
    <xf numFmtId="3" fontId="30" fillId="0" borderId="11" xfId="40" applyNumberFormat="1" applyFont="1" applyFill="1" applyBorder="1" applyAlignment="1">
      <alignment horizontal="right" vertical="center"/>
    </xf>
    <xf numFmtId="190" fontId="30" fillId="0" borderId="11" xfId="0" applyNumberFormat="1" applyFont="1" applyFill="1" applyBorder="1" applyAlignment="1">
      <alignment horizontal="center" vertical="center"/>
    </xf>
    <xf numFmtId="0" fontId="30" fillId="0" borderId="11" xfId="0" applyFont="1" applyFill="1" applyBorder="1" applyAlignment="1">
      <alignment horizontal="center" vertical="center"/>
    </xf>
    <xf numFmtId="4" fontId="30" fillId="0" borderId="11" xfId="40" applyNumberFormat="1" applyFont="1" applyFill="1" applyBorder="1" applyAlignment="1">
      <alignment horizontal="right" vertical="center"/>
    </xf>
    <xf numFmtId="4" fontId="31" fillId="0" borderId="11" xfId="40" applyNumberFormat="1" applyFont="1" applyFill="1" applyBorder="1" applyAlignment="1">
      <alignment horizontal="right" vertical="center"/>
    </xf>
    <xf numFmtId="3" fontId="31" fillId="0" borderId="11" xfId="40" applyNumberFormat="1" applyFont="1" applyFill="1" applyBorder="1" applyAlignment="1">
      <alignment horizontal="right" vertical="center"/>
    </xf>
    <xf numFmtId="0" fontId="30" fillId="0" borderId="11" xfId="0" applyFont="1" applyFill="1" applyBorder="1" applyAlignment="1" applyProtection="1">
      <alignment horizontal="center" vertical="center"/>
      <protection locked="0"/>
    </xf>
    <xf numFmtId="3" fontId="30" fillId="0" borderId="11" xfId="65" applyNumberFormat="1" applyFont="1" applyFill="1" applyBorder="1" applyAlignment="1" applyProtection="1">
      <alignment horizontal="right" vertical="center"/>
      <protection/>
    </xf>
    <xf numFmtId="4" fontId="30" fillId="0" borderId="11" xfId="51" applyNumberFormat="1" applyFont="1" applyFill="1" applyBorder="1" applyAlignment="1" applyProtection="1">
      <alignment horizontal="right" vertical="center"/>
      <protection/>
    </xf>
    <xf numFmtId="3" fontId="30" fillId="0" borderId="11" xfId="51" applyNumberFormat="1" applyFont="1" applyFill="1" applyBorder="1" applyAlignment="1" applyProtection="1">
      <alignment horizontal="right" vertical="center"/>
      <protection/>
    </xf>
    <xf numFmtId="4" fontId="30" fillId="0" borderId="11" xfId="51" applyNumberFormat="1" applyFont="1" applyFill="1" applyBorder="1" applyAlignment="1" applyProtection="1">
      <alignment horizontal="right" vertical="center"/>
      <protection locked="0"/>
    </xf>
    <xf numFmtId="3" fontId="30" fillId="0" borderId="11" xfId="51" applyNumberFormat="1" applyFont="1" applyFill="1" applyBorder="1" applyAlignment="1" applyProtection="1">
      <alignment horizontal="right" vertical="center"/>
      <protection locked="0"/>
    </xf>
    <xf numFmtId="4" fontId="30" fillId="0" borderId="11" xfId="40" applyNumberFormat="1" applyFont="1" applyFill="1" applyBorder="1" applyAlignment="1">
      <alignment horizontal="right" vertical="center"/>
    </xf>
    <xf numFmtId="3" fontId="30" fillId="0" borderId="11" xfId="40" applyNumberFormat="1" applyFont="1" applyFill="1" applyBorder="1" applyAlignment="1">
      <alignment horizontal="right" vertical="center"/>
    </xf>
    <xf numFmtId="190" fontId="30" fillId="0" borderId="19" xfId="0" applyNumberFormat="1" applyFont="1" applyFill="1" applyBorder="1" applyAlignment="1" applyProtection="1">
      <alignment horizontal="center" vertical="center"/>
      <protection locked="0"/>
    </xf>
    <xf numFmtId="4" fontId="30" fillId="0" borderId="19" xfId="40" applyNumberFormat="1" applyFont="1" applyFill="1" applyBorder="1" applyAlignment="1" applyProtection="1">
      <alignment horizontal="right" vertical="center"/>
      <protection locked="0"/>
    </xf>
    <xf numFmtId="3" fontId="30" fillId="0" borderId="19" xfId="40" applyNumberFormat="1" applyFont="1" applyFill="1" applyBorder="1" applyAlignment="1" applyProtection="1">
      <alignment horizontal="right" vertical="center"/>
      <protection locked="0"/>
    </xf>
    <xf numFmtId="4" fontId="31" fillId="0" borderId="19" xfId="40" applyNumberFormat="1" applyFont="1" applyFill="1" applyBorder="1" applyAlignment="1" applyProtection="1">
      <alignment horizontal="right" vertical="center"/>
      <protection/>
    </xf>
    <xf numFmtId="3" fontId="31" fillId="0" borderId="19" xfId="40" applyNumberFormat="1" applyFont="1" applyFill="1" applyBorder="1" applyAlignment="1" applyProtection="1">
      <alignment horizontal="right" vertical="center"/>
      <protection/>
    </xf>
    <xf numFmtId="0" fontId="12" fillId="0" borderId="12" xfId="0" applyFont="1" applyFill="1" applyBorder="1" applyAlignment="1" applyProtection="1">
      <alignment vertical="center"/>
      <protection locked="0"/>
    </xf>
    <xf numFmtId="0" fontId="12" fillId="0" borderId="12" xfId="0" applyFont="1" applyFill="1" applyBorder="1" applyAlignment="1" applyProtection="1">
      <alignment vertical="center"/>
      <protection/>
    </xf>
    <xf numFmtId="0" fontId="30" fillId="0" borderId="10" xfId="0" applyFont="1" applyFill="1" applyBorder="1" applyAlignment="1">
      <alignment horizontal="center" vertical="center"/>
    </xf>
    <xf numFmtId="2" fontId="30" fillId="0" borderId="11" xfId="65" applyNumberFormat="1" applyFont="1" applyFill="1" applyBorder="1" applyAlignment="1" applyProtection="1">
      <alignment horizontal="right" vertical="center"/>
      <protection/>
    </xf>
    <xf numFmtId="2" fontId="30" fillId="0" borderId="11" xfId="40" applyNumberFormat="1" applyFont="1" applyFill="1" applyBorder="1" applyAlignment="1">
      <alignment horizontal="right" vertical="center"/>
    </xf>
    <xf numFmtId="2" fontId="30" fillId="0" borderId="20" xfId="0" applyNumberFormat="1" applyFont="1" applyFill="1" applyBorder="1" applyAlignment="1">
      <alignment horizontal="right" vertical="center"/>
    </xf>
    <xf numFmtId="2" fontId="30" fillId="0" borderId="20" xfId="40" applyNumberFormat="1" applyFont="1" applyFill="1" applyBorder="1" applyAlignment="1">
      <alignment horizontal="right" vertical="center"/>
    </xf>
    <xf numFmtId="2" fontId="30" fillId="0" borderId="20" xfId="40" applyNumberFormat="1" applyFont="1" applyFill="1" applyBorder="1" applyAlignment="1" applyProtection="1">
      <alignment horizontal="right" vertical="center"/>
      <protection locked="0"/>
    </xf>
    <xf numFmtId="0" fontId="12" fillId="0" borderId="12" xfId="0" applyFont="1" applyFill="1" applyBorder="1" applyAlignment="1" applyProtection="1">
      <alignment horizontal="right" vertical="center"/>
      <protection locked="0"/>
    </xf>
    <xf numFmtId="0" fontId="30" fillId="0" borderId="11" xfId="0" applyNumberFormat="1" applyFont="1" applyFill="1" applyBorder="1" applyAlignment="1" applyProtection="1">
      <alignment horizontal="center" vertical="center"/>
      <protection locked="0"/>
    </xf>
    <xf numFmtId="0" fontId="30" fillId="0" borderId="19" xfId="0" applyNumberFormat="1" applyFont="1" applyFill="1" applyBorder="1" applyAlignment="1" applyProtection="1">
      <alignment horizontal="center" vertical="center"/>
      <protection locked="0"/>
    </xf>
    <xf numFmtId="3" fontId="30" fillId="0" borderId="21" xfId="65"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7"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8" fillId="0" borderId="11" xfId="0" applyNumberFormat="1" applyFont="1" applyFill="1" applyBorder="1" applyAlignment="1" applyProtection="1">
      <alignment horizontal="right" vertical="center"/>
      <protection locked="0"/>
    </xf>
    <xf numFmtId="4" fontId="19" fillId="33" borderId="10"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4" fillId="0" borderId="11" xfId="0" applyNumberFormat="1" applyFont="1" applyFill="1" applyBorder="1" applyAlignment="1" applyProtection="1">
      <alignment horizontal="right" vertical="center"/>
      <protection/>
    </xf>
    <xf numFmtId="3" fontId="17"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locked="0"/>
    </xf>
    <xf numFmtId="3" fontId="20"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8"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30" fillId="0" borderId="11" xfId="0" applyNumberFormat="1" applyFont="1" applyFill="1" applyBorder="1" applyAlignment="1">
      <alignment horizontal="right" vertical="center"/>
    </xf>
    <xf numFmtId="2" fontId="18" fillId="0" borderId="11" xfId="0" applyNumberFormat="1" applyFont="1" applyFill="1" applyBorder="1" applyAlignment="1" applyProtection="1">
      <alignment vertical="center"/>
      <protection locked="0"/>
    </xf>
    <xf numFmtId="2" fontId="19" fillId="33" borderId="10" xfId="0" applyNumberFormat="1" applyFont="1" applyFill="1" applyBorder="1" applyAlignment="1" applyProtection="1">
      <alignment horizontal="center" vertical="center"/>
      <protection/>
    </xf>
    <xf numFmtId="4" fontId="30" fillId="0" borderId="11" xfId="40" applyNumberFormat="1" applyFont="1" applyFill="1" applyBorder="1" applyAlignment="1" applyProtection="1">
      <alignment horizontal="right" vertical="center"/>
      <protection/>
    </xf>
    <xf numFmtId="3" fontId="30" fillId="0" borderId="11" xfId="40" applyNumberFormat="1" applyFont="1" applyFill="1" applyBorder="1" applyAlignment="1" applyProtection="1">
      <alignment horizontal="right" vertical="center"/>
      <protection/>
    </xf>
    <xf numFmtId="192" fontId="30" fillId="0" borderId="11" xfId="65" applyNumberFormat="1" applyFont="1" applyFill="1" applyBorder="1" applyAlignment="1" applyProtection="1">
      <alignment horizontal="right" vertical="center"/>
      <protection/>
    </xf>
    <xf numFmtId="3" fontId="30" fillId="0" borderId="19" xfId="40" applyNumberFormat="1" applyFont="1" applyFill="1" applyBorder="1" applyAlignment="1">
      <alignment horizontal="right" vertical="center"/>
    </xf>
    <xf numFmtId="0" fontId="30" fillId="0" borderId="13" xfId="0" applyFont="1" applyFill="1" applyBorder="1" applyAlignment="1" applyProtection="1">
      <alignment horizontal="center" vertical="center"/>
      <protection locked="0"/>
    </xf>
    <xf numFmtId="190" fontId="30" fillId="0" borderId="10"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4" fontId="30" fillId="0" borderId="10" xfId="40" applyNumberFormat="1" applyFont="1" applyFill="1" applyBorder="1" applyAlignment="1" applyProtection="1">
      <alignment horizontal="right" vertical="center"/>
      <protection locked="0"/>
    </xf>
    <xf numFmtId="3" fontId="30" fillId="0" borderId="10" xfId="40" applyNumberFormat="1" applyFont="1" applyFill="1" applyBorder="1" applyAlignment="1" applyProtection="1">
      <alignment horizontal="right" vertical="center"/>
      <protection locked="0"/>
    </xf>
    <xf numFmtId="3" fontId="30" fillId="0" borderId="10" xfId="65" applyNumberFormat="1" applyFont="1" applyFill="1" applyBorder="1" applyAlignment="1" applyProtection="1">
      <alignment horizontal="right" vertical="center"/>
      <protection/>
    </xf>
    <xf numFmtId="192" fontId="30" fillId="0" borderId="10" xfId="65" applyNumberFormat="1" applyFont="1" applyFill="1" applyBorder="1" applyAlignment="1" applyProtection="1">
      <alignment horizontal="right" vertical="center"/>
      <protection/>
    </xf>
    <xf numFmtId="190" fontId="30" fillId="0" borderId="21" xfId="0" applyNumberFormat="1"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4" fontId="30" fillId="0" borderId="21" xfId="40" applyNumberFormat="1" applyFont="1" applyFill="1" applyBorder="1" applyAlignment="1" applyProtection="1">
      <alignment horizontal="right" vertical="center"/>
      <protection locked="0"/>
    </xf>
    <xf numFmtId="3" fontId="30" fillId="0" borderId="21" xfId="40" applyNumberFormat="1" applyFont="1" applyFill="1" applyBorder="1" applyAlignment="1" applyProtection="1">
      <alignment horizontal="right" vertical="center"/>
      <protection locked="0"/>
    </xf>
    <xf numFmtId="0" fontId="30" fillId="0" borderId="11" xfId="0" applyNumberFormat="1" applyFont="1" applyFill="1" applyBorder="1" applyAlignment="1" applyProtection="1">
      <alignment vertical="center"/>
      <protection locked="0"/>
    </xf>
    <xf numFmtId="192" fontId="32" fillId="0" borderId="11" xfId="65" applyNumberFormat="1" applyFont="1" applyFill="1" applyBorder="1" applyAlignment="1" applyProtection="1">
      <alignment horizontal="right" vertical="center"/>
      <protection/>
    </xf>
    <xf numFmtId="0" fontId="30" fillId="0" borderId="11" xfId="0" applyFont="1" applyFill="1" applyBorder="1" applyAlignment="1" applyProtection="1">
      <alignment vertical="center"/>
      <protection locked="0"/>
    </xf>
    <xf numFmtId="0" fontId="30" fillId="0" borderId="22" xfId="0" applyFont="1" applyFill="1" applyBorder="1" applyAlignment="1" applyProtection="1">
      <alignment horizontal="center" vertical="center"/>
      <protection locked="0"/>
    </xf>
    <xf numFmtId="0" fontId="30" fillId="34" borderId="23" xfId="0" applyFont="1" applyFill="1" applyBorder="1" applyAlignment="1" applyProtection="1">
      <alignment horizontal="center" vertical="center"/>
      <protection locked="0"/>
    </xf>
    <xf numFmtId="4" fontId="30" fillId="0" borderId="11" xfId="0" applyNumberFormat="1" applyFont="1" applyFill="1" applyBorder="1" applyAlignment="1" applyProtection="1">
      <alignment horizontal="right" vertical="center"/>
      <protection locked="0"/>
    </xf>
    <xf numFmtId="3" fontId="30" fillId="0" borderId="11" xfId="0" applyNumberFormat="1" applyFont="1" applyFill="1" applyBorder="1" applyAlignment="1" applyProtection="1">
      <alignment horizontal="right" vertical="center"/>
      <protection locked="0"/>
    </xf>
    <xf numFmtId="4" fontId="31" fillId="0" borderId="11" xfId="0" applyNumberFormat="1" applyFont="1" applyFill="1" applyBorder="1" applyAlignment="1" applyProtection="1">
      <alignment horizontal="right" vertical="center"/>
      <protection locked="0"/>
    </xf>
    <xf numFmtId="3" fontId="31" fillId="0" borderId="11" xfId="0" applyNumberFormat="1" applyFont="1" applyFill="1" applyBorder="1" applyAlignment="1" applyProtection="1">
      <alignment horizontal="right" vertical="center"/>
      <protection locked="0"/>
    </xf>
    <xf numFmtId="0" fontId="30" fillId="0" borderId="11" xfId="0" applyFont="1" applyFill="1" applyBorder="1" applyAlignment="1">
      <alignment vertical="center"/>
    </xf>
    <xf numFmtId="0" fontId="30" fillId="0" borderId="22" xfId="0" applyFont="1" applyFill="1" applyBorder="1" applyAlignment="1">
      <alignment horizontal="center" vertical="center"/>
    </xf>
    <xf numFmtId="4" fontId="30" fillId="0" borderId="11" xfId="42" applyNumberFormat="1" applyFont="1" applyFill="1" applyBorder="1" applyAlignment="1">
      <alignment horizontal="right" vertical="center"/>
    </xf>
    <xf numFmtId="3" fontId="30" fillId="0" borderId="11" xfId="42" applyNumberFormat="1" applyFont="1" applyFill="1" applyBorder="1" applyAlignment="1">
      <alignment horizontal="right" vertical="center"/>
    </xf>
    <xf numFmtId="4" fontId="31" fillId="0" borderId="11" xfId="42" applyNumberFormat="1" applyFont="1" applyFill="1" applyBorder="1" applyAlignment="1" applyProtection="1">
      <alignment horizontal="right" vertical="center"/>
      <protection/>
    </xf>
    <xf numFmtId="3" fontId="31" fillId="0" borderId="11" xfId="42" applyNumberFormat="1" applyFont="1" applyFill="1" applyBorder="1" applyAlignment="1" applyProtection="1">
      <alignment horizontal="right" vertical="center"/>
      <protection/>
    </xf>
    <xf numFmtId="2" fontId="30" fillId="0" borderId="11" xfId="42" applyNumberFormat="1" applyFont="1" applyFill="1" applyBorder="1" applyAlignment="1">
      <alignment horizontal="right" vertical="center"/>
    </xf>
    <xf numFmtId="4" fontId="30" fillId="0" borderId="11" xfId="0" applyNumberFormat="1" applyFont="1" applyFill="1" applyBorder="1" applyAlignment="1">
      <alignment horizontal="right" vertical="center"/>
    </xf>
    <xf numFmtId="3" fontId="30" fillId="0" borderId="11" xfId="42" applyNumberFormat="1" applyFont="1" applyFill="1" applyBorder="1" applyAlignment="1" applyProtection="1">
      <alignment horizontal="right" vertical="center"/>
      <protection locked="0"/>
    </xf>
    <xf numFmtId="0" fontId="30" fillId="0" borderId="24" xfId="0" applyFont="1" applyFill="1" applyBorder="1" applyAlignment="1">
      <alignment horizontal="center" vertical="center"/>
    </xf>
    <xf numFmtId="0" fontId="30" fillId="34" borderId="23" xfId="0" applyFont="1" applyFill="1" applyBorder="1" applyAlignment="1">
      <alignment horizontal="center" vertical="center"/>
    </xf>
    <xf numFmtId="4" fontId="30" fillId="0" borderId="12" xfId="42" applyNumberFormat="1" applyFont="1" applyFill="1" applyBorder="1" applyAlignment="1">
      <alignment horizontal="right" vertical="center"/>
    </xf>
    <xf numFmtId="4" fontId="30" fillId="0" borderId="12" xfId="40" applyNumberFormat="1" applyFont="1" applyFill="1" applyBorder="1" applyAlignment="1">
      <alignment horizontal="right" vertical="center"/>
    </xf>
    <xf numFmtId="0" fontId="30" fillId="0" borderId="10" xfId="0" applyNumberFormat="1" applyFont="1" applyFill="1" applyBorder="1" applyAlignment="1" applyProtection="1">
      <alignment horizontal="center" vertical="center"/>
      <protection locked="0"/>
    </xf>
    <xf numFmtId="192" fontId="33" fillId="0" borderId="11" xfId="65" applyNumberFormat="1" applyFont="1" applyFill="1" applyBorder="1" applyAlignment="1" applyProtection="1">
      <alignment horizontal="right" vertical="center"/>
      <protection/>
    </xf>
    <xf numFmtId="0" fontId="30" fillId="0" borderId="11" xfId="51" applyFont="1" applyFill="1" applyBorder="1" applyAlignment="1">
      <alignment vertical="center"/>
      <protection/>
    </xf>
    <xf numFmtId="190" fontId="30" fillId="0" borderId="11" xfId="51" applyNumberFormat="1" applyFont="1" applyFill="1" applyBorder="1" applyAlignment="1">
      <alignment horizontal="center" vertical="center"/>
      <protection/>
    </xf>
    <xf numFmtId="0" fontId="30" fillId="0" borderId="11" xfId="51" applyFont="1" applyFill="1" applyBorder="1" applyAlignment="1">
      <alignment horizontal="center" vertical="center"/>
      <protection/>
    </xf>
    <xf numFmtId="4" fontId="31" fillId="0" borderId="11" xfId="51" applyNumberFormat="1" applyFont="1" applyFill="1" applyBorder="1" applyAlignment="1" applyProtection="1">
      <alignment horizontal="right" vertical="center"/>
      <protection/>
    </xf>
    <xf numFmtId="3" fontId="31" fillId="0" borderId="11" xfId="51" applyNumberFormat="1" applyFont="1" applyFill="1" applyBorder="1" applyAlignment="1" applyProtection="1">
      <alignment horizontal="right" vertical="center"/>
      <protection/>
    </xf>
    <xf numFmtId="0" fontId="30" fillId="0" borderId="25" xfId="0" applyNumberFormat="1" applyFont="1" applyFill="1" applyBorder="1" applyAlignment="1" applyProtection="1">
      <alignment vertical="center"/>
      <protection locked="0"/>
    </xf>
    <xf numFmtId="49" fontId="30" fillId="0" borderId="19" xfId="0" applyNumberFormat="1" applyFont="1" applyFill="1" applyBorder="1" applyAlignment="1" applyProtection="1">
      <alignment vertical="center"/>
      <protection locked="0"/>
    </xf>
    <xf numFmtId="2" fontId="30" fillId="0" borderId="19" xfId="40" applyNumberFormat="1" applyFont="1" applyFill="1" applyBorder="1" applyAlignment="1">
      <alignment horizontal="right" vertical="center"/>
    </xf>
    <xf numFmtId="192" fontId="32" fillId="0" borderId="19" xfId="65" applyNumberFormat="1" applyFont="1" applyFill="1" applyBorder="1" applyAlignment="1" applyProtection="1">
      <alignment horizontal="right" vertical="center"/>
      <protection/>
    </xf>
    <xf numFmtId="2" fontId="30" fillId="0" borderId="26" xfId="65" applyNumberFormat="1" applyFont="1" applyFill="1" applyBorder="1" applyAlignment="1" applyProtection="1">
      <alignment horizontal="right" vertical="center"/>
      <protection/>
    </xf>
    <xf numFmtId="0" fontId="30" fillId="0" borderId="27" xfId="0" applyFont="1" applyFill="1" applyBorder="1" applyAlignment="1" applyProtection="1">
      <alignment vertical="center"/>
      <protection locked="0"/>
    </xf>
    <xf numFmtId="2" fontId="30" fillId="0" borderId="20" xfId="65" applyNumberFormat="1" applyFont="1" applyFill="1" applyBorder="1" applyAlignment="1" applyProtection="1">
      <alignment horizontal="right" vertical="center"/>
      <protection/>
    </xf>
    <xf numFmtId="0" fontId="30" fillId="0" borderId="27" xfId="0" applyFont="1" applyFill="1" applyBorder="1" applyAlignment="1">
      <alignment vertical="center"/>
    </xf>
    <xf numFmtId="0" fontId="30" fillId="0" borderId="27" xfId="0" applyFont="1" applyFill="1" applyBorder="1" applyAlignment="1">
      <alignment vertical="center"/>
    </xf>
    <xf numFmtId="0" fontId="30" fillId="0" borderId="27" xfId="0" applyNumberFormat="1" applyFont="1" applyFill="1" applyBorder="1" applyAlignment="1" applyProtection="1">
      <alignment vertical="center"/>
      <protection locked="0"/>
    </xf>
    <xf numFmtId="0" fontId="30" fillId="0" borderId="27" xfId="52" applyFont="1" applyFill="1" applyBorder="1" applyAlignment="1">
      <alignment vertical="center"/>
      <protection/>
    </xf>
    <xf numFmtId="0" fontId="30" fillId="0" borderId="27" xfId="51" applyFont="1" applyFill="1" applyBorder="1" applyAlignment="1">
      <alignment vertical="center"/>
      <protection/>
    </xf>
    <xf numFmtId="2" fontId="30" fillId="0" borderId="20" xfId="51" applyNumberFormat="1" applyFont="1" applyFill="1" applyBorder="1" applyAlignment="1" applyProtection="1">
      <alignment horizontal="right" vertical="center"/>
      <protection/>
    </xf>
    <xf numFmtId="0" fontId="30" fillId="0" borderId="28" xfId="0" applyFont="1" applyFill="1" applyBorder="1" applyAlignment="1" applyProtection="1">
      <alignment vertical="center"/>
      <protection locked="0"/>
    </xf>
    <xf numFmtId="190" fontId="30" fillId="0" borderId="13" xfId="0" applyNumberFormat="1" applyFont="1" applyFill="1" applyBorder="1" applyAlignment="1">
      <alignment horizontal="center" vertical="center"/>
    </xf>
    <xf numFmtId="0" fontId="30" fillId="0" borderId="13" xfId="0" applyFont="1" applyFill="1" applyBorder="1" applyAlignment="1" applyProtection="1">
      <alignment vertical="center"/>
      <protection locked="0"/>
    </xf>
    <xf numFmtId="0" fontId="30" fillId="0" borderId="29" xfId="0" applyFont="1" applyFill="1" applyBorder="1" applyAlignment="1" applyProtection="1">
      <alignment horizontal="center" vertical="center"/>
      <protection locked="0"/>
    </xf>
    <xf numFmtId="4" fontId="30" fillId="0" borderId="30" xfId="0" applyNumberFormat="1" applyFont="1" applyFill="1" applyBorder="1" applyAlignment="1" applyProtection="1">
      <alignment horizontal="right" vertical="center"/>
      <protection locked="0"/>
    </xf>
    <xf numFmtId="3" fontId="30" fillId="0" borderId="13" xfId="0" applyNumberFormat="1" applyFont="1" applyFill="1" applyBorder="1" applyAlignment="1" applyProtection="1">
      <alignment horizontal="right" vertical="center"/>
      <protection locked="0"/>
    </xf>
    <xf numFmtId="4" fontId="30" fillId="0" borderId="13" xfId="0" applyNumberFormat="1" applyFont="1" applyFill="1" applyBorder="1" applyAlignment="1" applyProtection="1">
      <alignment horizontal="right" vertical="center"/>
      <protection locked="0"/>
    </xf>
    <xf numFmtId="4" fontId="31" fillId="0" borderId="13" xfId="40" applyNumberFormat="1" applyFont="1" applyFill="1" applyBorder="1" applyAlignment="1">
      <alignment horizontal="right" vertical="center"/>
    </xf>
    <xf numFmtId="3" fontId="31" fillId="0" borderId="13" xfId="40" applyNumberFormat="1" applyFont="1" applyFill="1" applyBorder="1" applyAlignment="1">
      <alignment horizontal="right" vertical="center"/>
    </xf>
    <xf numFmtId="3" fontId="30" fillId="0" borderId="13" xfId="40" applyNumberFormat="1" applyFont="1" applyFill="1" applyBorder="1" applyAlignment="1">
      <alignment horizontal="right" vertical="center"/>
    </xf>
    <xf numFmtId="2" fontId="30" fillId="0" borderId="13" xfId="40" applyNumberFormat="1" applyFont="1" applyFill="1" applyBorder="1" applyAlignment="1">
      <alignment horizontal="right" vertical="center"/>
    </xf>
    <xf numFmtId="192" fontId="30" fillId="0" borderId="13" xfId="0" applyNumberFormat="1" applyFont="1" applyFill="1" applyBorder="1" applyAlignment="1" applyProtection="1">
      <alignment horizontal="right" vertical="center"/>
      <protection locked="0"/>
    </xf>
    <xf numFmtId="2" fontId="30" fillId="0" borderId="14" xfId="40" applyNumberFormat="1" applyFont="1" applyFill="1" applyBorder="1" applyAlignment="1">
      <alignment horizontal="right" vertical="center"/>
    </xf>
    <xf numFmtId="0" fontId="30" fillId="0" borderId="31" xfId="0" applyFont="1" applyFill="1" applyBorder="1" applyAlignment="1" applyProtection="1">
      <alignment vertical="center"/>
      <protection locked="0"/>
    </xf>
    <xf numFmtId="0" fontId="30" fillId="0" borderId="10" xfId="0" applyFont="1" applyFill="1" applyBorder="1" applyAlignment="1" applyProtection="1">
      <alignment vertical="center"/>
      <protection locked="0"/>
    </xf>
    <xf numFmtId="0" fontId="30" fillId="0" borderId="32" xfId="0" applyFont="1" applyFill="1" applyBorder="1" applyAlignment="1" applyProtection="1">
      <alignment horizontal="center" vertical="center"/>
      <protection locked="0"/>
    </xf>
    <xf numFmtId="4" fontId="30" fillId="0" borderId="33" xfId="40" applyNumberFormat="1" applyFont="1" applyFill="1" applyBorder="1" applyAlignment="1" applyProtection="1">
      <alignment horizontal="right" vertical="center"/>
      <protection locked="0"/>
    </xf>
    <xf numFmtId="4" fontId="31" fillId="0" borderId="10" xfId="40" applyNumberFormat="1" applyFont="1" applyFill="1" applyBorder="1" applyAlignment="1" applyProtection="1">
      <alignment horizontal="right" vertical="center"/>
      <protection/>
    </xf>
    <xf numFmtId="3" fontId="31" fillId="0" borderId="10" xfId="40" applyNumberFormat="1" applyFont="1" applyFill="1" applyBorder="1" applyAlignment="1" applyProtection="1">
      <alignment horizontal="right" vertical="center"/>
      <protection/>
    </xf>
    <xf numFmtId="2" fontId="30" fillId="0" borderId="10" xfId="65" applyNumberFormat="1" applyFont="1" applyFill="1" applyBorder="1" applyAlignment="1" applyProtection="1">
      <alignment horizontal="right" vertical="center"/>
      <protection/>
    </xf>
    <xf numFmtId="2" fontId="30" fillId="0" borderId="34" xfId="40" applyNumberFormat="1" applyFont="1" applyFill="1" applyBorder="1" applyAlignment="1" applyProtection="1">
      <alignment horizontal="right" vertical="center"/>
      <protection locked="0"/>
    </xf>
    <xf numFmtId="0" fontId="30" fillId="0" borderId="35"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4" fontId="31" fillId="0" borderId="21" xfId="40" applyNumberFormat="1" applyFont="1" applyFill="1" applyBorder="1" applyAlignment="1" applyProtection="1">
      <alignment horizontal="right" vertical="center"/>
      <protection/>
    </xf>
    <xf numFmtId="3" fontId="31" fillId="0" borderId="21" xfId="40" applyNumberFormat="1" applyFont="1" applyFill="1" applyBorder="1" applyAlignment="1" applyProtection="1">
      <alignment horizontal="right" vertical="center"/>
      <protection/>
    </xf>
    <xf numFmtId="2" fontId="30" fillId="0" borderId="21" xfId="65" applyNumberFormat="1" applyFont="1" applyFill="1" applyBorder="1" applyAlignment="1" applyProtection="1">
      <alignment horizontal="right" vertical="center"/>
      <protection/>
    </xf>
    <xf numFmtId="192" fontId="32" fillId="0" borderId="21" xfId="65" applyNumberFormat="1" applyFont="1" applyFill="1" applyBorder="1" applyAlignment="1" applyProtection="1">
      <alignment horizontal="right" vertical="center"/>
      <protection/>
    </xf>
    <xf numFmtId="2" fontId="30" fillId="0" borderId="36" xfId="40" applyNumberFormat="1" applyFont="1" applyFill="1" applyBorder="1" applyAlignment="1" applyProtection="1">
      <alignment horizontal="right" vertical="center"/>
      <protection locked="0"/>
    </xf>
    <xf numFmtId="0" fontId="35" fillId="0" borderId="11" xfId="0" applyFont="1" applyFill="1" applyBorder="1" applyAlignment="1" applyProtection="1">
      <alignment horizontal="center"/>
      <protection/>
    </xf>
    <xf numFmtId="0" fontId="34" fillId="0" borderId="11" xfId="0" applyFont="1" applyFill="1" applyBorder="1" applyAlignment="1" applyProtection="1">
      <alignment horizontal="center"/>
      <protection/>
    </xf>
    <xf numFmtId="4" fontId="34" fillId="0" borderId="13" xfId="0" applyNumberFormat="1" applyFont="1" applyFill="1" applyBorder="1" applyAlignment="1" applyProtection="1">
      <alignment horizontal="center" wrapText="1"/>
      <protection/>
    </xf>
    <xf numFmtId="3" fontId="34" fillId="0" borderId="13" xfId="0" applyNumberFormat="1" applyFont="1" applyFill="1" applyBorder="1" applyAlignment="1" applyProtection="1">
      <alignment horizontal="center" wrapText="1"/>
      <protection/>
    </xf>
    <xf numFmtId="2" fontId="34" fillId="0" borderId="13" xfId="0" applyNumberFormat="1" applyFont="1" applyFill="1" applyBorder="1" applyAlignment="1" applyProtection="1">
      <alignment horizontal="center" wrapText="1"/>
      <protection/>
    </xf>
    <xf numFmtId="192" fontId="34" fillId="0" borderId="13" xfId="0" applyNumberFormat="1" applyFont="1" applyFill="1" applyBorder="1" applyAlignment="1" applyProtection="1">
      <alignment horizontal="center" wrapText="1"/>
      <protection/>
    </xf>
    <xf numFmtId="0" fontId="36" fillId="0" borderId="15" xfId="0" applyFont="1" applyFill="1" applyBorder="1" applyAlignment="1" applyProtection="1">
      <alignment horizontal="center"/>
      <protection/>
    </xf>
    <xf numFmtId="0" fontId="37" fillId="0" borderId="16" xfId="0" applyFont="1" applyFill="1" applyBorder="1" applyAlignment="1" applyProtection="1">
      <alignment horizontal="center"/>
      <protection/>
    </xf>
    <xf numFmtId="1" fontId="36" fillId="0" borderId="11" xfId="0" applyNumberFormat="1" applyFont="1" applyFill="1" applyBorder="1" applyAlignment="1" applyProtection="1">
      <alignment horizontal="right" vertical="center"/>
      <protection/>
    </xf>
    <xf numFmtId="0" fontId="36" fillId="0" borderId="16" xfId="0" applyFont="1" applyFill="1" applyBorder="1" applyAlignment="1" applyProtection="1">
      <alignment horizontal="right" vertical="center"/>
      <protection/>
    </xf>
    <xf numFmtId="0" fontId="36" fillId="0" borderId="18" xfId="0" applyFont="1" applyFill="1" applyBorder="1" applyAlignment="1" applyProtection="1">
      <alignment horizontal="right" vertical="center"/>
      <protection/>
    </xf>
    <xf numFmtId="0" fontId="36" fillId="0" borderId="17" xfId="0" applyFont="1" applyFill="1" applyBorder="1" applyAlignment="1" applyProtection="1">
      <alignment horizontal="right" vertical="center"/>
      <protection/>
    </xf>
    <xf numFmtId="0" fontId="37" fillId="33" borderId="10" xfId="0" applyFont="1" applyFill="1" applyBorder="1" applyAlignment="1" applyProtection="1">
      <alignment horizontal="center" vertical="center"/>
      <protection/>
    </xf>
    <xf numFmtId="0" fontId="36" fillId="0" borderId="11" xfId="0" applyFont="1" applyFill="1" applyBorder="1" applyAlignment="1" applyProtection="1">
      <alignment horizontal="right" vertical="center"/>
      <protection locked="0"/>
    </xf>
    <xf numFmtId="0" fontId="37" fillId="0" borderId="10" xfId="0" applyFont="1" applyFill="1" applyBorder="1" applyAlignment="1" applyProtection="1">
      <alignment horizontal="center" vertical="center"/>
      <protection/>
    </xf>
    <xf numFmtId="0" fontId="12" fillId="0" borderId="32"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3"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20"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2" fontId="19" fillId="0" borderId="10" xfId="0" applyNumberFormat="1" applyFont="1" applyFill="1" applyBorder="1" applyAlignment="1" applyProtection="1">
      <alignment horizontal="center" vertical="center"/>
      <protection/>
    </xf>
    <xf numFmtId="4" fontId="19" fillId="0" borderId="10" xfId="0" applyNumberFormat="1" applyFont="1" applyFill="1" applyBorder="1" applyAlignment="1" applyProtection="1">
      <alignment horizontal="right" vertical="center"/>
      <protection/>
    </xf>
    <xf numFmtId="192" fontId="19" fillId="0" borderId="10" xfId="65" applyNumberFormat="1" applyFont="1" applyFill="1" applyBorder="1" applyAlignment="1" applyProtection="1">
      <alignment horizontal="center" vertical="center"/>
      <protection/>
    </xf>
    <xf numFmtId="2" fontId="18" fillId="0" borderId="24" xfId="0" applyNumberFormat="1" applyFont="1" applyFill="1" applyBorder="1" applyAlignment="1" applyProtection="1">
      <alignment vertical="center"/>
      <protection locked="0"/>
    </xf>
    <xf numFmtId="2" fontId="34" fillId="0" borderId="29" xfId="0" applyNumberFormat="1" applyFont="1" applyFill="1" applyBorder="1" applyAlignment="1" applyProtection="1">
      <alignment horizontal="center" wrapText="1"/>
      <protection/>
    </xf>
    <xf numFmtId="2" fontId="19" fillId="33" borderId="32" xfId="0" applyNumberFormat="1" applyFont="1" applyFill="1" applyBorder="1" applyAlignment="1" applyProtection="1">
      <alignment horizontal="center" vertical="center"/>
      <protection/>
    </xf>
    <xf numFmtId="2" fontId="19" fillId="0" borderId="32" xfId="0" applyNumberFormat="1" applyFont="1" applyFill="1" applyBorder="1" applyAlignment="1" applyProtection="1">
      <alignment horizontal="center" vertical="center"/>
      <protection/>
    </xf>
    <xf numFmtId="0" fontId="40" fillId="0" borderId="11" xfId="0" applyFont="1" applyFill="1" applyBorder="1" applyAlignment="1" applyProtection="1">
      <alignment horizontal="left" vertical="center"/>
      <protection/>
    </xf>
    <xf numFmtId="0" fontId="41" fillId="0" borderId="11" xfId="0" applyFont="1" applyBorder="1" applyAlignment="1">
      <alignment horizontal="left" vertical="center"/>
    </xf>
    <xf numFmtId="0" fontId="42" fillId="0" borderId="38" xfId="0" applyFont="1" applyFill="1" applyBorder="1" applyAlignment="1" applyProtection="1">
      <alignment horizontal="left" vertical="center" wrapText="1"/>
      <protection/>
    </xf>
    <xf numFmtId="0" fontId="43" fillId="0" borderId="39" xfId="0" applyFont="1" applyBorder="1" applyAlignment="1">
      <alignment horizontal="left" vertical="center" wrapText="1"/>
    </xf>
    <xf numFmtId="0" fontId="43" fillId="0" borderId="40" xfId="0" applyFont="1" applyBorder="1" applyAlignment="1">
      <alignment horizontal="left" vertical="center" wrapText="1"/>
    </xf>
    <xf numFmtId="0" fontId="43" fillId="0" borderId="0" xfId="0" applyFont="1" applyAlignment="1">
      <alignment horizontal="left" vertical="center" wrapText="1"/>
    </xf>
    <xf numFmtId="0" fontId="43" fillId="0" borderId="0" xfId="0" applyFont="1" applyBorder="1" applyAlignment="1">
      <alignment horizontal="left" vertical="center" wrapText="1"/>
    </xf>
    <xf numFmtId="0" fontId="43" fillId="0" borderId="32" xfId="0" applyFont="1" applyBorder="1" applyAlignment="1">
      <alignment horizontal="left" vertical="center" wrapText="1"/>
    </xf>
    <xf numFmtId="0" fontId="43" fillId="0" borderId="37" xfId="0" applyFont="1" applyBorder="1" applyAlignment="1">
      <alignment horizontal="left" vertical="center" wrapText="1"/>
    </xf>
    <xf numFmtId="0" fontId="43" fillId="0" borderId="39" xfId="0" applyFont="1" applyBorder="1" applyAlignment="1">
      <alignment vertical="center" wrapText="1"/>
    </xf>
    <xf numFmtId="0" fontId="43" fillId="0" borderId="40" xfId="0" applyFont="1" applyBorder="1" applyAlignment="1">
      <alignment vertical="center" wrapText="1"/>
    </xf>
    <xf numFmtId="0" fontId="43" fillId="0" borderId="0" xfId="0" applyFont="1" applyAlignment="1">
      <alignment vertical="center" wrapText="1"/>
    </xf>
    <xf numFmtId="0" fontId="43" fillId="0" borderId="0" xfId="0" applyFont="1" applyBorder="1" applyAlignment="1">
      <alignment vertical="center" wrapText="1"/>
    </xf>
    <xf numFmtId="0" fontId="43" fillId="0" borderId="32" xfId="0" applyFont="1" applyBorder="1" applyAlignment="1">
      <alignment vertical="center" wrapText="1"/>
    </xf>
    <xf numFmtId="0" fontId="43" fillId="0" borderId="37" xfId="0" applyFont="1" applyBorder="1" applyAlignment="1">
      <alignment vertical="center" wrapText="1"/>
    </xf>
    <xf numFmtId="0" fontId="42" fillId="0" borderId="24" xfId="0" applyFont="1" applyFill="1" applyBorder="1" applyAlignment="1" applyProtection="1">
      <alignment horizontal="left" vertical="center" wrapText="1"/>
      <protection/>
    </xf>
    <xf numFmtId="0" fontId="43" fillId="0" borderId="41" xfId="0" applyFont="1" applyBorder="1" applyAlignment="1">
      <alignment horizontal="left" vertical="center" wrapText="1"/>
    </xf>
    <xf numFmtId="190" fontId="34" fillId="0" borderId="19" xfId="0" applyNumberFormat="1" applyFont="1" applyFill="1" applyBorder="1" applyAlignment="1" applyProtection="1">
      <alignment horizontal="center" wrapText="1"/>
      <protection/>
    </xf>
    <xf numFmtId="190" fontId="34" fillId="0" borderId="13" xfId="0" applyNumberFormat="1" applyFont="1" applyFill="1" applyBorder="1" applyAlignment="1" applyProtection="1">
      <alignment horizontal="center" wrapText="1"/>
      <protection/>
    </xf>
    <xf numFmtId="0" fontId="34" fillId="0" borderId="19" xfId="0" applyFont="1" applyFill="1" applyBorder="1" applyAlignment="1" applyProtection="1">
      <alignment horizontal="center" wrapText="1"/>
      <protection/>
    </xf>
    <xf numFmtId="0" fontId="34" fillId="0" borderId="13" xfId="0" applyFont="1" applyFill="1" applyBorder="1" applyAlignment="1" applyProtection="1">
      <alignment horizontal="center" wrapText="1"/>
      <protection/>
    </xf>
    <xf numFmtId="0" fontId="34" fillId="0" borderId="13" xfId="0" applyFont="1" applyFill="1" applyBorder="1" applyAlignment="1" applyProtection="1">
      <alignment horizontal="center"/>
      <protection/>
    </xf>
    <xf numFmtId="0" fontId="12" fillId="33" borderId="32"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3" xfId="0" applyFont="1" applyFill="1" applyBorder="1" applyAlignment="1">
      <alignment horizontal="center" vertical="center"/>
    </xf>
    <xf numFmtId="3" fontId="34" fillId="0" borderId="19" xfId="0" applyNumberFormat="1" applyFont="1" applyFill="1" applyBorder="1" applyAlignment="1" applyProtection="1">
      <alignment horizontal="center" wrapText="1"/>
      <protection/>
    </xf>
    <xf numFmtId="2" fontId="34" fillId="0" borderId="19" xfId="0" applyNumberFormat="1" applyFont="1" applyFill="1" applyBorder="1" applyAlignment="1" applyProtection="1">
      <alignment horizontal="center" wrapText="1"/>
      <protection/>
    </xf>
    <xf numFmtId="2" fontId="38" fillId="33" borderId="22" xfId="0" applyNumberFormat="1" applyFont="1" applyFill="1" applyBorder="1" applyAlignment="1" applyProtection="1">
      <alignment horizontal="center" vertical="center"/>
      <protection/>
    </xf>
    <xf numFmtId="2" fontId="39" fillId="33" borderId="22" xfId="0" applyNumberFormat="1" applyFont="1" applyFill="1" applyBorder="1" applyAlignment="1">
      <alignment/>
    </xf>
    <xf numFmtId="2" fontId="39" fillId="33" borderId="38" xfId="0" applyNumberFormat="1" applyFont="1" applyFill="1" applyBorder="1" applyAlignment="1">
      <alignment/>
    </xf>
    <xf numFmtId="4" fontId="34" fillId="0" borderId="19" xfId="0" applyNumberFormat="1" applyFont="1" applyFill="1" applyBorder="1" applyAlignment="1" applyProtection="1">
      <alignment horizontal="center" wrapText="1"/>
      <protection/>
    </xf>
    <xf numFmtId="2" fontId="34" fillId="0" borderId="42" xfId="0" applyNumberFormat="1" applyFont="1" applyFill="1" applyBorder="1" applyAlignment="1" applyProtection="1">
      <alignment horizontal="center" wrapText="1"/>
      <protection/>
    </xf>
    <xf numFmtId="43" fontId="34" fillId="0" borderId="25" xfId="40" applyFont="1" applyFill="1" applyBorder="1" applyAlignment="1" applyProtection="1">
      <alignment horizontal="center"/>
      <protection/>
    </xf>
    <xf numFmtId="43" fontId="34" fillId="0" borderId="28" xfId="40" applyFont="1" applyFill="1" applyBorder="1" applyAlignment="1" applyProtection="1">
      <alignment horizontal="center"/>
      <protection/>
    </xf>
    <xf numFmtId="0" fontId="23" fillId="33" borderId="22" xfId="0" applyFont="1" applyFill="1" applyBorder="1" applyAlignment="1" applyProtection="1">
      <alignment horizontal="center" vertical="center"/>
      <protection/>
    </xf>
    <xf numFmtId="0" fontId="13" fillId="33" borderId="22" xfId="0" applyFont="1" applyFill="1" applyBorder="1" applyAlignment="1">
      <alignment/>
    </xf>
    <xf numFmtId="43" fontId="24" fillId="0" borderId="25" xfId="40" applyFont="1" applyFill="1" applyBorder="1" applyAlignment="1" applyProtection="1">
      <alignment horizontal="center"/>
      <protection/>
    </xf>
    <xf numFmtId="43" fontId="24" fillId="0" borderId="28" xfId="40" applyFont="1" applyFill="1" applyBorder="1" applyAlignment="1" applyProtection="1">
      <alignment horizontal="center"/>
      <protection/>
    </xf>
    <xf numFmtId="190" fontId="24" fillId="0" borderId="19" xfId="0" applyNumberFormat="1" applyFont="1" applyFill="1" applyBorder="1" applyAlignment="1" applyProtection="1">
      <alignment horizontal="center" wrapText="1"/>
      <protection/>
    </xf>
    <xf numFmtId="190" fontId="24" fillId="0" borderId="13" xfId="0" applyNumberFormat="1" applyFont="1" applyFill="1" applyBorder="1" applyAlignment="1" applyProtection="1">
      <alignment horizontal="center" wrapText="1"/>
      <protection/>
    </xf>
    <xf numFmtId="0" fontId="24" fillId="0" borderId="19" xfId="0" applyFont="1" applyFill="1" applyBorder="1" applyAlignment="1" applyProtection="1">
      <alignment horizontal="center" wrapText="1"/>
      <protection/>
    </xf>
    <xf numFmtId="0" fontId="24" fillId="0" borderId="13" xfId="0" applyFont="1" applyFill="1" applyBorder="1" applyAlignment="1" applyProtection="1">
      <alignment horizontal="center"/>
      <protection/>
    </xf>
    <xf numFmtId="0" fontId="24" fillId="0" borderId="13" xfId="0" applyFont="1" applyFill="1" applyBorder="1" applyAlignment="1" applyProtection="1">
      <alignment horizontal="center" wrapText="1"/>
      <protection/>
    </xf>
    <xf numFmtId="185" fontId="24" fillId="0" borderId="19" xfId="0" applyNumberFormat="1" applyFont="1" applyFill="1" applyBorder="1" applyAlignment="1" applyProtection="1">
      <alignment horizontal="center" wrapText="1"/>
      <protection/>
    </xf>
    <xf numFmtId="193" fontId="24" fillId="0" borderId="19" xfId="0" applyNumberFormat="1" applyFont="1" applyFill="1" applyBorder="1" applyAlignment="1" applyProtection="1">
      <alignment horizontal="center" wrapText="1"/>
      <protection/>
    </xf>
    <xf numFmtId="193" fontId="24" fillId="0" borderId="26" xfId="0" applyNumberFormat="1" applyFont="1" applyFill="1" applyBorder="1" applyAlignment="1" applyProtection="1">
      <alignment horizont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Çıkış" xfId="43"/>
    <cellStyle name="Giriş" xfId="44"/>
    <cellStyle name="Hesaplama" xfId="45"/>
    <cellStyle name="İşaretli Hücre" xfId="46"/>
    <cellStyle name="İyi" xfId="47"/>
    <cellStyle name="Followed Hyperlink" xfId="48"/>
    <cellStyle name="Hyperlink" xfId="49"/>
    <cellStyle name="Kötü" xfId="50"/>
    <cellStyle name="Normal 2" xfId="51"/>
    <cellStyle name="Normal_1-7Şubat,2008"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53733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 name="Text Box 2"/>
        <xdr:cNvSpPr txBox="1">
          <a:spLocks noChangeArrowheads="1"/>
        </xdr:cNvSpPr>
      </xdr:nvSpPr>
      <xdr:spPr>
        <a:xfrm>
          <a:off x="13001625" y="0"/>
          <a:ext cx="2371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104775</xdr:colOff>
      <xdr:row>1</xdr:row>
      <xdr:rowOff>9525</xdr:rowOff>
    </xdr:to>
    <xdr:sp>
      <xdr:nvSpPr>
        <xdr:cNvPr id="3" name="Text Box 5"/>
        <xdr:cNvSpPr txBox="1">
          <a:spLocks noChangeArrowheads="1"/>
        </xdr:cNvSpPr>
      </xdr:nvSpPr>
      <xdr:spPr>
        <a:xfrm>
          <a:off x="0" y="0"/>
          <a:ext cx="10658475" cy="600075"/>
        </a:xfrm>
        <a:prstGeom prst="rect">
          <a:avLst/>
        </a:prstGeom>
        <a:solidFill>
          <a:srgbClr val="FFCC99"/>
        </a:solidFill>
        <a:ln w="38100" cmpd="dbl">
          <a:noFill/>
        </a:ln>
      </xdr:spPr>
      <xdr:txBody>
        <a:bodyPr vertOverflow="clip" wrap="square" lIns="64008" tIns="50292" rIns="0" bIns="50292" anchor="ctr"/>
        <a:p>
          <a:pPr algn="l">
            <a:defRPr/>
          </a:pPr>
          <a:r>
            <a:rPr lang="en-US" cap="none" sz="1800" b="1" i="0" u="none" baseline="0">
              <a:solidFill>
                <a:srgbClr val="000000"/>
              </a:solidFill>
              <a:latin typeface="AcidSansRegular"/>
              <a:ea typeface="AcidSansRegular"/>
              <a:cs typeface="AcidSansRegular"/>
            </a:rPr>
            <a:t>TÜRK</a:t>
          </a:r>
          <a:r>
            <a:rPr lang="en-US" cap="none" sz="1800" b="1" i="0" u="none" baseline="0">
              <a:solidFill>
                <a:srgbClr val="000000"/>
              </a:solidFill>
              <a:latin typeface="Arial"/>
              <a:ea typeface="Arial"/>
              <a:cs typeface="Arial"/>
            </a:rPr>
            <a:t>İ</a:t>
          </a:r>
          <a:r>
            <a:rPr lang="en-US" cap="none" sz="1800" b="1" i="0" u="none" baseline="0">
              <a:solidFill>
                <a:srgbClr val="000000"/>
              </a:solidFill>
              <a:latin typeface="AcidSansRegular"/>
              <a:ea typeface="AcidSansRegular"/>
              <a:cs typeface="AcidSansRegular"/>
            </a:rPr>
            <a:t>YE'S WEEKEND MARKET DATA </a:t>
          </a:r>
          <a:r>
            <a:rPr lang="en-US" cap="none" sz="1800" b="0" i="0" u="none" baseline="0">
              <a:solidFill>
                <a:srgbClr val="DD0806"/>
              </a:solidFill>
              <a:latin typeface="AcidSansRegular"/>
              <a:ea typeface="AcidSansRegular"/>
              <a:cs typeface="AcidSansRegular"/>
            </a:rPr>
            <a:t>WEEKEND BOX OFFICE &amp; ADMISSION REPORT</a:t>
          </a:r>
        </a:p>
      </xdr:txBody>
    </xdr:sp>
    <xdr:clientData/>
  </xdr:twoCellAnchor>
  <xdr:twoCellAnchor>
    <xdr:from>
      <xdr:col>14</xdr:col>
      <xdr:colOff>47625</xdr:colOff>
      <xdr:row>0</xdr:row>
      <xdr:rowOff>9525</xdr:rowOff>
    </xdr:from>
    <xdr:to>
      <xdr:col>22</xdr:col>
      <xdr:colOff>0</xdr:colOff>
      <xdr:row>1</xdr:row>
      <xdr:rowOff>9525</xdr:rowOff>
    </xdr:to>
    <xdr:sp fLocksText="0">
      <xdr:nvSpPr>
        <xdr:cNvPr id="4" name="Text Box 6"/>
        <xdr:cNvSpPr txBox="1">
          <a:spLocks noChangeArrowheads="1"/>
        </xdr:cNvSpPr>
      </xdr:nvSpPr>
      <xdr:spPr>
        <a:xfrm>
          <a:off x="10601325" y="9525"/>
          <a:ext cx="4772025" cy="590550"/>
        </a:xfrm>
        <a:prstGeom prst="rect">
          <a:avLst/>
        </a:prstGeom>
        <a:solidFill>
          <a:srgbClr val="FFCC99"/>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2000" b="0" i="0" u="none" baseline="0">
              <a:solidFill>
                <a:srgbClr val="000000"/>
              </a:solidFill>
            </a:rPr>
            <a:t>weekend: 48 / 26-28 November 2010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04394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85629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02679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772525"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02679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7372350" y="0"/>
          <a:ext cx="2857500"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04394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8562975" y="0"/>
          <a:ext cx="18764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772525" y="0"/>
          <a:ext cx="14859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1025842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1025842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9677400" y="0"/>
          <a:ext cx="60007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65</xdr:row>
      <xdr:rowOff>76200</xdr:rowOff>
    </xdr:from>
    <xdr:to>
      <xdr:col>42</xdr:col>
      <xdr:colOff>104775</xdr:colOff>
      <xdr:row>74</xdr:row>
      <xdr:rowOff>38100</xdr:rowOff>
    </xdr:to>
    <xdr:sp>
      <xdr:nvSpPr>
        <xdr:cNvPr id="39" name="Text Box 57"/>
        <xdr:cNvSpPr txBox="1">
          <a:spLocks noChangeArrowheads="1"/>
        </xdr:cNvSpPr>
      </xdr:nvSpPr>
      <xdr:spPr>
        <a:xfrm>
          <a:off x="19050" y="12334875"/>
          <a:ext cx="1598295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0277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8429625" y="0"/>
          <a:ext cx="1847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10277475"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a:t>
          </a:r>
          <a:r>
            <a:rPr lang="en-US" cap="none" sz="1400" b="1" i="0" u="none" baseline="0">
              <a:solidFill>
                <a:srgbClr val="000000"/>
              </a:solidFill>
              <a:latin typeface="Arial"/>
              <a:ea typeface="Arial"/>
              <a:cs typeface="Arial"/>
            </a:rPr>
            <a:t>İ</a:t>
          </a:r>
          <a:r>
            <a:rPr lang="en-US" cap="none" sz="1400" b="1" i="0" u="none" baseline="0">
              <a:solidFill>
                <a:srgbClr val="000000"/>
              </a:solidFill>
              <a:latin typeface="Garamond"/>
              <a:ea typeface="Garamond"/>
              <a:cs typeface="Garamond"/>
            </a:rPr>
            <a:t>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9058275" y="142875"/>
          <a:ext cx="1152525"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WEEKEND: 48
</a:t>
          </a:r>
          <a:r>
            <a:rPr lang="en-US" cap="none" sz="1000" b="0" i="0" u="none" baseline="0">
              <a:solidFill>
                <a:srgbClr val="000000"/>
              </a:solidFill>
              <a:latin typeface="Garamond"/>
              <a:ea typeface="Garamond"/>
              <a:cs typeface="Garamond"/>
            </a:rPr>
            <a:t>26-28 NOV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62"/>
  <sheetViews>
    <sheetView tabSelected="1" zoomScale="80" zoomScaleNormal="80" zoomScalePageLayoutView="0" workbookViewId="0" topLeftCell="A1">
      <selection activeCell="B14" sqref="B14"/>
    </sheetView>
  </sheetViews>
  <sheetFormatPr defaultColWidth="4.421875" defaultRowHeight="12.75"/>
  <cols>
    <col min="1" max="1" width="3.140625" style="231" bestFit="1" customWidth="1"/>
    <col min="2" max="2" width="39.421875" style="15" bestFit="1" customWidth="1"/>
    <col min="3" max="3" width="8.7109375" style="16" bestFit="1" customWidth="1"/>
    <col min="4" max="4" width="19.140625" style="6" bestFit="1" customWidth="1"/>
    <col min="5" max="5" width="5.140625" style="17" customWidth="1"/>
    <col min="6" max="6" width="5.7109375" style="17" customWidth="1"/>
    <col min="7" max="7" width="7.7109375" style="17" customWidth="1"/>
    <col min="8" max="8" width="11.28125" style="112" bestFit="1" customWidth="1"/>
    <col min="9" max="9" width="7.28125" style="122" bestFit="1" customWidth="1"/>
    <col min="10" max="10" width="11.28125" style="112" bestFit="1" customWidth="1"/>
    <col min="11" max="11" width="7.28125" style="122" bestFit="1" customWidth="1"/>
    <col min="12" max="12" width="11.28125" style="112" bestFit="1" customWidth="1"/>
    <col min="13" max="13" width="7.28125" style="122" bestFit="1" customWidth="1"/>
    <col min="14" max="14" width="13.57421875" style="117" bestFit="1" customWidth="1"/>
    <col min="15" max="15" width="8.57421875" style="127" bestFit="1" customWidth="1"/>
    <col min="16" max="16" width="7.28125" style="128" customWidth="1"/>
    <col min="17" max="17" width="5.8515625" style="131" bestFit="1" customWidth="1"/>
    <col min="18" max="18" width="13.00390625" style="118" bestFit="1" customWidth="1"/>
    <col min="19" max="19" width="7.28125" style="42" bestFit="1" customWidth="1"/>
    <col min="20" max="20" width="14.28125" style="118" bestFit="1" customWidth="1"/>
    <col min="21" max="21" width="10.140625" style="128" bestFit="1" customWidth="1"/>
    <col min="22" max="22" width="5.8515625" style="246" bestFit="1" customWidth="1"/>
    <col min="23" max="23" width="2.140625" style="64" bestFit="1" customWidth="1"/>
    <col min="24" max="25" width="4.421875" style="6" customWidth="1"/>
    <col min="26" max="26" width="1.8515625" style="6" bestFit="1" customWidth="1"/>
    <col min="27" max="16384" width="4.421875" style="6" customWidth="1"/>
  </cols>
  <sheetData>
    <row r="1" spans="1:23" s="38" customFormat="1" ht="46.5" customHeight="1">
      <c r="A1" s="226"/>
      <c r="B1" s="26"/>
      <c r="C1" s="27"/>
      <c r="D1" s="28"/>
      <c r="E1" s="29"/>
      <c r="F1" s="29"/>
      <c r="G1" s="29"/>
      <c r="H1" s="110"/>
      <c r="I1" s="120"/>
      <c r="J1" s="113"/>
      <c r="K1" s="123"/>
      <c r="L1" s="114"/>
      <c r="M1" s="124"/>
      <c r="N1" s="115"/>
      <c r="O1" s="125"/>
      <c r="P1" s="128"/>
      <c r="Q1" s="131"/>
      <c r="R1" s="118"/>
      <c r="S1" s="42"/>
      <c r="T1" s="118"/>
      <c r="U1" s="128"/>
      <c r="V1" s="246"/>
      <c r="W1" s="64"/>
    </row>
    <row r="2" spans="1:23" s="3" customFormat="1" ht="27.75" thickBot="1">
      <c r="A2" s="277" t="s">
        <v>20</v>
      </c>
      <c r="B2" s="278"/>
      <c r="C2" s="278"/>
      <c r="D2" s="278"/>
      <c r="E2" s="278"/>
      <c r="F2" s="278"/>
      <c r="G2" s="278"/>
      <c r="H2" s="278"/>
      <c r="I2" s="278"/>
      <c r="J2" s="278"/>
      <c r="K2" s="278"/>
      <c r="L2" s="278"/>
      <c r="M2" s="278"/>
      <c r="N2" s="278"/>
      <c r="O2" s="278"/>
      <c r="P2" s="278"/>
      <c r="Q2" s="278"/>
      <c r="R2" s="278"/>
      <c r="S2" s="278"/>
      <c r="T2" s="278"/>
      <c r="U2" s="278"/>
      <c r="V2" s="279"/>
      <c r="W2" s="64"/>
    </row>
    <row r="3" spans="1:23" s="219" customFormat="1" ht="12.75">
      <c r="A3" s="224"/>
      <c r="B3" s="282" t="s">
        <v>21</v>
      </c>
      <c r="C3" s="267" t="s">
        <v>26</v>
      </c>
      <c r="D3" s="269" t="s">
        <v>57</v>
      </c>
      <c r="E3" s="269" t="s">
        <v>34</v>
      </c>
      <c r="F3" s="269" t="s">
        <v>35</v>
      </c>
      <c r="G3" s="269" t="s">
        <v>36</v>
      </c>
      <c r="H3" s="275" t="s">
        <v>58</v>
      </c>
      <c r="I3" s="275"/>
      <c r="J3" s="275" t="s">
        <v>59</v>
      </c>
      <c r="K3" s="275"/>
      <c r="L3" s="275" t="s">
        <v>60</v>
      </c>
      <c r="M3" s="275"/>
      <c r="N3" s="276" t="s">
        <v>37</v>
      </c>
      <c r="O3" s="276"/>
      <c r="P3" s="276"/>
      <c r="Q3" s="276"/>
      <c r="R3" s="280" t="s">
        <v>56</v>
      </c>
      <c r="S3" s="280"/>
      <c r="T3" s="276" t="s">
        <v>22</v>
      </c>
      <c r="U3" s="276"/>
      <c r="V3" s="281"/>
      <c r="W3" s="218"/>
    </row>
    <row r="4" spans="1:23" s="219" customFormat="1" ht="28.5" customHeight="1" thickBot="1">
      <c r="A4" s="225"/>
      <c r="B4" s="283"/>
      <c r="C4" s="268"/>
      <c r="D4" s="271"/>
      <c r="E4" s="270"/>
      <c r="F4" s="270"/>
      <c r="G4" s="270"/>
      <c r="H4" s="220" t="s">
        <v>63</v>
      </c>
      <c r="I4" s="221" t="s">
        <v>62</v>
      </c>
      <c r="J4" s="220" t="s">
        <v>63</v>
      </c>
      <c r="K4" s="221" t="s">
        <v>62</v>
      </c>
      <c r="L4" s="220" t="s">
        <v>63</v>
      </c>
      <c r="M4" s="221" t="s">
        <v>62</v>
      </c>
      <c r="N4" s="220" t="s">
        <v>63</v>
      </c>
      <c r="O4" s="221" t="s">
        <v>62</v>
      </c>
      <c r="P4" s="221" t="s">
        <v>23</v>
      </c>
      <c r="Q4" s="222" t="s">
        <v>24</v>
      </c>
      <c r="R4" s="220" t="s">
        <v>63</v>
      </c>
      <c r="S4" s="223" t="s">
        <v>61</v>
      </c>
      <c r="T4" s="220" t="s">
        <v>63</v>
      </c>
      <c r="U4" s="221" t="s">
        <v>62</v>
      </c>
      <c r="V4" s="247" t="s">
        <v>24</v>
      </c>
      <c r="W4" s="218"/>
    </row>
    <row r="5" spans="1:23" s="4" customFormat="1" ht="12.75" customHeight="1">
      <c r="A5" s="227">
        <v>1</v>
      </c>
      <c r="B5" s="177" t="s">
        <v>78</v>
      </c>
      <c r="C5" s="93">
        <v>40487</v>
      </c>
      <c r="D5" s="178" t="s">
        <v>3</v>
      </c>
      <c r="E5" s="108">
        <v>383</v>
      </c>
      <c r="F5" s="108">
        <v>408</v>
      </c>
      <c r="G5" s="108">
        <v>4</v>
      </c>
      <c r="H5" s="94">
        <v>425829</v>
      </c>
      <c r="I5" s="95">
        <v>48609</v>
      </c>
      <c r="J5" s="94">
        <v>740218</v>
      </c>
      <c r="K5" s="95">
        <v>79980</v>
      </c>
      <c r="L5" s="94">
        <v>741300</v>
      </c>
      <c r="M5" s="95">
        <v>79711</v>
      </c>
      <c r="N5" s="96">
        <f aca="true" t="shared" si="0" ref="N5:O8">+H5+J5+L5</f>
        <v>1907347</v>
      </c>
      <c r="O5" s="97">
        <f t="shared" si="0"/>
        <v>208300</v>
      </c>
      <c r="P5" s="136">
        <f>+O5/F5</f>
        <v>510.53921568627453</v>
      </c>
      <c r="Q5" s="179">
        <f>+N5/O5</f>
        <v>9.156730676908305</v>
      </c>
      <c r="R5" s="94">
        <v>4150605</v>
      </c>
      <c r="S5" s="180">
        <f aca="true" t="shared" si="1" ref="S5:S51">IF(R5&lt;&gt;0,-(R5-N5)/R5,"")</f>
        <v>-0.5404653056602592</v>
      </c>
      <c r="T5" s="94">
        <v>27015652</v>
      </c>
      <c r="U5" s="95">
        <v>2919036</v>
      </c>
      <c r="V5" s="181">
        <f>+T5/U5</f>
        <v>9.254991031285671</v>
      </c>
      <c r="W5" s="106"/>
    </row>
    <row r="6" spans="1:23" s="4" customFormat="1" ht="12.75" customHeight="1">
      <c r="A6" s="227">
        <v>2</v>
      </c>
      <c r="B6" s="182" t="s">
        <v>8</v>
      </c>
      <c r="C6" s="74">
        <v>40499</v>
      </c>
      <c r="D6" s="150" t="s">
        <v>30</v>
      </c>
      <c r="E6" s="85">
        <v>216</v>
      </c>
      <c r="F6" s="85">
        <v>339</v>
      </c>
      <c r="G6" s="85">
        <v>2</v>
      </c>
      <c r="H6" s="75">
        <v>237327</v>
      </c>
      <c r="I6" s="76">
        <v>24210</v>
      </c>
      <c r="J6" s="75">
        <v>482843</v>
      </c>
      <c r="K6" s="76">
        <v>48581</v>
      </c>
      <c r="L6" s="75">
        <v>344102</v>
      </c>
      <c r="M6" s="76">
        <v>34927</v>
      </c>
      <c r="N6" s="77">
        <f t="shared" si="0"/>
        <v>1064272</v>
      </c>
      <c r="O6" s="78">
        <f t="shared" si="0"/>
        <v>107718</v>
      </c>
      <c r="P6" s="86">
        <f>IF(N6&lt;&gt;0,O6/F6,"")</f>
        <v>317.75221238938053</v>
      </c>
      <c r="Q6" s="101">
        <f>IF(N6&lt;&gt;0,N6/O6,"")</f>
        <v>9.880168588351065</v>
      </c>
      <c r="R6" s="75">
        <v>2491455</v>
      </c>
      <c r="S6" s="149">
        <f t="shared" si="1"/>
        <v>-0.5728311368256701</v>
      </c>
      <c r="T6" s="75">
        <v>6006374</v>
      </c>
      <c r="U6" s="76">
        <v>615415</v>
      </c>
      <c r="V6" s="105">
        <f>T6/U6</f>
        <v>9.759875856129604</v>
      </c>
      <c r="W6" s="106"/>
    </row>
    <row r="7" spans="1:23" s="5" customFormat="1" ht="12.75" customHeight="1" thickBot="1">
      <c r="A7" s="228">
        <v>3</v>
      </c>
      <c r="B7" s="211" t="s">
        <v>38</v>
      </c>
      <c r="C7" s="144">
        <v>40494</v>
      </c>
      <c r="D7" s="212" t="s">
        <v>30</v>
      </c>
      <c r="E7" s="145">
        <v>144</v>
      </c>
      <c r="F7" s="145">
        <v>172</v>
      </c>
      <c r="G7" s="151">
        <v>3</v>
      </c>
      <c r="H7" s="146">
        <v>163034</v>
      </c>
      <c r="I7" s="147">
        <v>14092</v>
      </c>
      <c r="J7" s="146">
        <v>261495</v>
      </c>
      <c r="K7" s="147">
        <v>22144</v>
      </c>
      <c r="L7" s="146">
        <v>226994</v>
      </c>
      <c r="M7" s="147">
        <v>19267</v>
      </c>
      <c r="N7" s="213">
        <f t="shared" si="0"/>
        <v>651523</v>
      </c>
      <c r="O7" s="214">
        <f t="shared" si="0"/>
        <v>55503</v>
      </c>
      <c r="P7" s="109">
        <f>IF(N7&lt;&gt;0,O7/F7,"")</f>
        <v>322.6918604651163</v>
      </c>
      <c r="Q7" s="215">
        <f>IF(N7&lt;&gt;0,N7/O7,"")</f>
        <v>11.738518638632145</v>
      </c>
      <c r="R7" s="146">
        <v>1213693</v>
      </c>
      <c r="S7" s="216">
        <f t="shared" si="1"/>
        <v>-0.4631896204394357</v>
      </c>
      <c r="T7" s="146">
        <v>5144574</v>
      </c>
      <c r="U7" s="147">
        <v>432923</v>
      </c>
      <c r="V7" s="217">
        <f>T7/U7</f>
        <v>11.88334646114898</v>
      </c>
      <c r="W7" s="106"/>
    </row>
    <row r="8" spans="1:23" s="5" customFormat="1" ht="12.75" customHeight="1" thickBot="1">
      <c r="A8" s="229">
        <v>4</v>
      </c>
      <c r="B8" s="203" t="s">
        <v>9</v>
      </c>
      <c r="C8" s="138">
        <v>40508</v>
      </c>
      <c r="D8" s="204" t="s">
        <v>30</v>
      </c>
      <c r="E8" s="139">
        <v>72</v>
      </c>
      <c r="F8" s="205">
        <v>72</v>
      </c>
      <c r="G8" s="152">
        <v>1</v>
      </c>
      <c r="H8" s="206">
        <v>126071</v>
      </c>
      <c r="I8" s="141">
        <v>10394</v>
      </c>
      <c r="J8" s="140">
        <v>184487</v>
      </c>
      <c r="K8" s="141">
        <v>14655</v>
      </c>
      <c r="L8" s="140">
        <v>140040</v>
      </c>
      <c r="M8" s="141">
        <v>11082</v>
      </c>
      <c r="N8" s="207">
        <f t="shared" si="0"/>
        <v>450598</v>
      </c>
      <c r="O8" s="208">
        <f t="shared" si="0"/>
        <v>36131</v>
      </c>
      <c r="P8" s="142">
        <f>IF(N8&lt;&gt;0,O8/F8,"")</f>
        <v>501.81944444444446</v>
      </c>
      <c r="Q8" s="209">
        <f>IF(N8&lt;&gt;0,N8/O8,"")</f>
        <v>12.471229691954278</v>
      </c>
      <c r="R8" s="140"/>
      <c r="S8" s="143">
        <f t="shared" si="1"/>
      </c>
      <c r="T8" s="140">
        <v>450598</v>
      </c>
      <c r="U8" s="141">
        <v>36131</v>
      </c>
      <c r="V8" s="210">
        <f>T8/U8</f>
        <v>12.471229691954278</v>
      </c>
      <c r="W8" s="106"/>
    </row>
    <row r="9" spans="1:23" s="5" customFormat="1" ht="12.75" customHeight="1">
      <c r="A9" s="229">
        <v>5</v>
      </c>
      <c r="B9" s="182" t="s">
        <v>53</v>
      </c>
      <c r="C9" s="80">
        <v>40501</v>
      </c>
      <c r="D9" s="150" t="s">
        <v>54</v>
      </c>
      <c r="E9" s="85">
        <v>121</v>
      </c>
      <c r="F9" s="85">
        <v>121</v>
      </c>
      <c r="G9" s="139">
        <v>2</v>
      </c>
      <c r="H9" s="153">
        <v>91395</v>
      </c>
      <c r="I9" s="154">
        <v>8783</v>
      </c>
      <c r="J9" s="153">
        <v>156142</v>
      </c>
      <c r="K9" s="154">
        <v>13935</v>
      </c>
      <c r="L9" s="153">
        <v>140030</v>
      </c>
      <c r="M9" s="154">
        <v>12561</v>
      </c>
      <c r="N9" s="155">
        <v>387567</v>
      </c>
      <c r="O9" s="156">
        <v>35279</v>
      </c>
      <c r="P9" s="79">
        <f>+O9/F9</f>
        <v>291.56198347107437</v>
      </c>
      <c r="Q9" s="102">
        <f aca="true" t="shared" si="2" ref="Q9:Q20">+N9/O9</f>
        <v>10.985770571728224</v>
      </c>
      <c r="R9" s="153">
        <v>453624.5</v>
      </c>
      <c r="S9" s="149">
        <f t="shared" si="1"/>
        <v>-0.14562154380991327</v>
      </c>
      <c r="T9" s="153">
        <v>1069943</v>
      </c>
      <c r="U9" s="154">
        <v>100348</v>
      </c>
      <c r="V9" s="183">
        <f>IF(T9&lt;&gt;0,T9/U9,"")</f>
        <v>10.662325108621996</v>
      </c>
      <c r="W9" s="106"/>
    </row>
    <row r="10" spans="1:23" s="5" customFormat="1" ht="12.75" customHeight="1">
      <c r="A10" s="229">
        <v>6</v>
      </c>
      <c r="B10" s="184" t="s">
        <v>39</v>
      </c>
      <c r="C10" s="80">
        <v>40487</v>
      </c>
      <c r="D10" s="157" t="s">
        <v>28</v>
      </c>
      <c r="E10" s="81">
        <v>162</v>
      </c>
      <c r="F10" s="81">
        <v>131</v>
      </c>
      <c r="G10" s="81">
        <v>4</v>
      </c>
      <c r="H10" s="82">
        <v>34479</v>
      </c>
      <c r="I10" s="79">
        <v>4189</v>
      </c>
      <c r="J10" s="82">
        <v>61122</v>
      </c>
      <c r="K10" s="79">
        <v>7003</v>
      </c>
      <c r="L10" s="82">
        <v>55635</v>
      </c>
      <c r="M10" s="79">
        <v>6400</v>
      </c>
      <c r="N10" s="83">
        <f>SUM(H10+J10+L10)</f>
        <v>151236</v>
      </c>
      <c r="O10" s="84">
        <f>SUM(I10+K10+M10)</f>
        <v>17592</v>
      </c>
      <c r="P10" s="79">
        <f>+O10/F10</f>
        <v>134.29007633587787</v>
      </c>
      <c r="Q10" s="102">
        <f t="shared" si="2"/>
        <v>8.596862210095498</v>
      </c>
      <c r="R10" s="82">
        <v>372820</v>
      </c>
      <c r="S10" s="149">
        <f t="shared" si="1"/>
        <v>-0.594345796899308</v>
      </c>
      <c r="T10" s="82">
        <v>2113276</v>
      </c>
      <c r="U10" s="79">
        <v>226621</v>
      </c>
      <c r="V10" s="103">
        <f>T10/U10</f>
        <v>9.325155215094806</v>
      </c>
      <c r="W10" s="106"/>
    </row>
    <row r="11" spans="1:23" s="5" customFormat="1" ht="12.75" customHeight="1" thickBot="1">
      <c r="A11" s="229">
        <v>7</v>
      </c>
      <c r="B11" s="184" t="s">
        <v>66</v>
      </c>
      <c r="C11" s="80">
        <v>40480</v>
      </c>
      <c r="D11" s="157" t="s">
        <v>7</v>
      </c>
      <c r="E11" s="81">
        <v>100</v>
      </c>
      <c r="F11" s="81">
        <v>102</v>
      </c>
      <c r="G11" s="158">
        <v>5</v>
      </c>
      <c r="H11" s="159">
        <v>5283.5</v>
      </c>
      <c r="I11" s="160">
        <v>695</v>
      </c>
      <c r="J11" s="159">
        <v>39344.5</v>
      </c>
      <c r="K11" s="160">
        <v>4183</v>
      </c>
      <c r="L11" s="159">
        <v>43881</v>
      </c>
      <c r="M11" s="160">
        <v>4594</v>
      </c>
      <c r="N11" s="161">
        <f aca="true" t="shared" si="3" ref="N11:O13">H11+J11+L11</f>
        <v>88509</v>
      </c>
      <c r="O11" s="162">
        <f t="shared" si="3"/>
        <v>9472</v>
      </c>
      <c r="P11" s="160">
        <f>O11/F11</f>
        <v>92.86274509803921</v>
      </c>
      <c r="Q11" s="163">
        <f t="shared" si="2"/>
        <v>9.344277871621621</v>
      </c>
      <c r="R11" s="159">
        <v>221074.5</v>
      </c>
      <c r="S11" s="149">
        <f t="shared" si="1"/>
        <v>-0.599641749726902</v>
      </c>
      <c r="T11" s="164">
        <v>2356909</v>
      </c>
      <c r="U11" s="165">
        <v>223668</v>
      </c>
      <c r="V11" s="103">
        <f>T11/U11</f>
        <v>10.537533308296224</v>
      </c>
      <c r="W11" s="106"/>
    </row>
    <row r="12" spans="1:23" s="5" customFormat="1" ht="12.75" customHeight="1" thickBot="1">
      <c r="A12" s="229">
        <v>8</v>
      </c>
      <c r="B12" s="184" t="s">
        <v>10</v>
      </c>
      <c r="C12" s="80">
        <v>40508</v>
      </c>
      <c r="D12" s="157" t="s">
        <v>7</v>
      </c>
      <c r="E12" s="81">
        <v>34</v>
      </c>
      <c r="F12" s="166">
        <v>34</v>
      </c>
      <c r="G12" s="167">
        <v>1</v>
      </c>
      <c r="H12" s="168">
        <v>19579.5</v>
      </c>
      <c r="I12" s="160">
        <v>1688</v>
      </c>
      <c r="J12" s="159">
        <v>37916</v>
      </c>
      <c r="K12" s="160">
        <v>3033</v>
      </c>
      <c r="L12" s="159">
        <v>30637.5</v>
      </c>
      <c r="M12" s="160">
        <v>2472</v>
      </c>
      <c r="N12" s="161">
        <f t="shared" si="3"/>
        <v>88133</v>
      </c>
      <c r="O12" s="162">
        <f t="shared" si="3"/>
        <v>7193</v>
      </c>
      <c r="P12" s="160">
        <f>O12/F12</f>
        <v>211.55882352941177</v>
      </c>
      <c r="Q12" s="163">
        <f t="shared" si="2"/>
        <v>12.252606700959266</v>
      </c>
      <c r="R12" s="159"/>
      <c r="S12" s="135">
        <f t="shared" si="1"/>
      </c>
      <c r="T12" s="164">
        <v>88133</v>
      </c>
      <c r="U12" s="165">
        <v>7193</v>
      </c>
      <c r="V12" s="103">
        <f>T12/U12</f>
        <v>12.252606700959266</v>
      </c>
      <c r="W12" s="106"/>
    </row>
    <row r="13" spans="1:23" s="5" customFormat="1" ht="12.75" customHeight="1">
      <c r="A13" s="229">
        <v>9</v>
      </c>
      <c r="B13" s="184" t="s">
        <v>65</v>
      </c>
      <c r="C13" s="80">
        <v>40494</v>
      </c>
      <c r="D13" s="157" t="s">
        <v>7</v>
      </c>
      <c r="E13" s="81">
        <v>80</v>
      </c>
      <c r="F13" s="81">
        <v>77</v>
      </c>
      <c r="G13" s="100">
        <v>3</v>
      </c>
      <c r="H13" s="159">
        <v>13863</v>
      </c>
      <c r="I13" s="160">
        <v>1483</v>
      </c>
      <c r="J13" s="159">
        <v>26628</v>
      </c>
      <c r="K13" s="160">
        <v>2634</v>
      </c>
      <c r="L13" s="159">
        <v>22257</v>
      </c>
      <c r="M13" s="160">
        <v>2285</v>
      </c>
      <c r="N13" s="161">
        <f t="shared" si="3"/>
        <v>62748</v>
      </c>
      <c r="O13" s="162">
        <f t="shared" si="3"/>
        <v>6402</v>
      </c>
      <c r="P13" s="160">
        <f>O13/F13</f>
        <v>83.14285714285714</v>
      </c>
      <c r="Q13" s="163">
        <f t="shared" si="2"/>
        <v>9.801312089971884</v>
      </c>
      <c r="R13" s="159">
        <v>187605.5</v>
      </c>
      <c r="S13" s="149">
        <f t="shared" si="1"/>
        <v>-0.6655321938855737</v>
      </c>
      <c r="T13" s="164">
        <v>723553</v>
      </c>
      <c r="U13" s="165">
        <v>65147</v>
      </c>
      <c r="V13" s="103">
        <f>T13/U13</f>
        <v>11.10646691328841</v>
      </c>
      <c r="W13" s="106"/>
    </row>
    <row r="14" spans="1:23" s="5" customFormat="1" ht="12.75" customHeight="1">
      <c r="A14" s="229">
        <v>10</v>
      </c>
      <c r="B14" s="185" t="s">
        <v>40</v>
      </c>
      <c r="C14" s="80">
        <v>40494</v>
      </c>
      <c r="D14" s="157" t="s">
        <v>32</v>
      </c>
      <c r="E14" s="81">
        <v>72</v>
      </c>
      <c r="F14" s="81">
        <v>59</v>
      </c>
      <c r="G14" s="81">
        <v>3</v>
      </c>
      <c r="H14" s="82">
        <v>14047</v>
      </c>
      <c r="I14" s="79">
        <v>1434</v>
      </c>
      <c r="J14" s="82">
        <v>24174</v>
      </c>
      <c r="K14" s="79">
        <v>2370</v>
      </c>
      <c r="L14" s="82">
        <v>20490</v>
      </c>
      <c r="M14" s="79">
        <v>1961</v>
      </c>
      <c r="N14" s="83">
        <f aca="true" t="shared" si="4" ref="N14:O16">+L14+J14+H14</f>
        <v>58711</v>
      </c>
      <c r="O14" s="84">
        <f t="shared" si="4"/>
        <v>5765</v>
      </c>
      <c r="P14" s="79">
        <f>+O14/F14</f>
        <v>97.71186440677967</v>
      </c>
      <c r="Q14" s="102">
        <f t="shared" si="2"/>
        <v>10.184041630529055</v>
      </c>
      <c r="R14" s="82">
        <v>195119</v>
      </c>
      <c r="S14" s="149">
        <f t="shared" si="1"/>
        <v>-0.6991015739113055</v>
      </c>
      <c r="T14" s="82">
        <v>868661</v>
      </c>
      <c r="U14" s="79">
        <v>79843</v>
      </c>
      <c r="V14" s="104">
        <f>+T14/U14</f>
        <v>10.879613741968614</v>
      </c>
      <c r="W14" s="106"/>
    </row>
    <row r="15" spans="1:23" s="5" customFormat="1" ht="12.75" customHeight="1" thickBot="1">
      <c r="A15" s="229">
        <v>11</v>
      </c>
      <c r="B15" s="185" t="s">
        <v>41</v>
      </c>
      <c r="C15" s="80">
        <v>40487</v>
      </c>
      <c r="D15" s="157" t="s">
        <v>32</v>
      </c>
      <c r="E15" s="81">
        <v>205</v>
      </c>
      <c r="F15" s="81">
        <v>109</v>
      </c>
      <c r="G15" s="158">
        <v>4</v>
      </c>
      <c r="H15" s="82">
        <v>9180</v>
      </c>
      <c r="I15" s="79">
        <v>1325</v>
      </c>
      <c r="J15" s="82">
        <v>22516</v>
      </c>
      <c r="K15" s="79">
        <v>2970</v>
      </c>
      <c r="L15" s="82">
        <v>22396</v>
      </c>
      <c r="M15" s="79">
        <v>2826</v>
      </c>
      <c r="N15" s="83">
        <f t="shared" si="4"/>
        <v>54092</v>
      </c>
      <c r="O15" s="84">
        <f t="shared" si="4"/>
        <v>7121</v>
      </c>
      <c r="P15" s="79">
        <f>+O15/F15</f>
        <v>65.3302752293578</v>
      </c>
      <c r="Q15" s="102">
        <f t="shared" si="2"/>
        <v>7.596124139867996</v>
      </c>
      <c r="R15" s="82">
        <v>178299</v>
      </c>
      <c r="S15" s="149">
        <f t="shared" si="1"/>
        <v>-0.6966219664720498</v>
      </c>
      <c r="T15" s="82">
        <v>1106099</v>
      </c>
      <c r="U15" s="79">
        <v>126740</v>
      </c>
      <c r="V15" s="104">
        <f>+T15/U15</f>
        <v>8.727307874388512</v>
      </c>
      <c r="W15" s="106"/>
    </row>
    <row r="16" spans="1:23" s="5" customFormat="1" ht="12.75" customHeight="1" thickBot="1">
      <c r="A16" s="229">
        <v>12</v>
      </c>
      <c r="B16" s="185" t="s">
        <v>11</v>
      </c>
      <c r="C16" s="80">
        <v>40508</v>
      </c>
      <c r="D16" s="157" t="s">
        <v>32</v>
      </c>
      <c r="E16" s="81">
        <v>11</v>
      </c>
      <c r="F16" s="166">
        <v>11</v>
      </c>
      <c r="G16" s="167">
        <v>1</v>
      </c>
      <c r="H16" s="169">
        <v>9888</v>
      </c>
      <c r="I16" s="79">
        <v>722</v>
      </c>
      <c r="J16" s="82">
        <v>18112</v>
      </c>
      <c r="K16" s="79">
        <v>1273</v>
      </c>
      <c r="L16" s="82">
        <v>15003</v>
      </c>
      <c r="M16" s="79">
        <v>1069</v>
      </c>
      <c r="N16" s="83">
        <f t="shared" si="4"/>
        <v>43003</v>
      </c>
      <c r="O16" s="84">
        <f t="shared" si="4"/>
        <v>3064</v>
      </c>
      <c r="P16" s="79">
        <f>+O16/F16</f>
        <v>278.54545454545456</v>
      </c>
      <c r="Q16" s="102">
        <f t="shared" si="2"/>
        <v>14.034921671018276</v>
      </c>
      <c r="R16" s="82"/>
      <c r="S16" s="135">
        <f t="shared" si="1"/>
      </c>
      <c r="T16" s="82">
        <v>43003</v>
      </c>
      <c r="U16" s="79">
        <v>3064</v>
      </c>
      <c r="V16" s="104">
        <f>+T16/U16</f>
        <v>14.034921671018276</v>
      </c>
      <c r="W16" s="106"/>
    </row>
    <row r="17" spans="1:23" s="5" customFormat="1" ht="12.75" customHeight="1" thickBot="1">
      <c r="A17" s="229">
        <v>13</v>
      </c>
      <c r="B17" s="184" t="s">
        <v>12</v>
      </c>
      <c r="C17" s="80">
        <v>40508</v>
      </c>
      <c r="D17" s="157" t="s">
        <v>7</v>
      </c>
      <c r="E17" s="81">
        <v>44</v>
      </c>
      <c r="F17" s="166">
        <v>44</v>
      </c>
      <c r="G17" s="167">
        <v>1</v>
      </c>
      <c r="H17" s="168">
        <v>5467</v>
      </c>
      <c r="I17" s="160">
        <v>651</v>
      </c>
      <c r="J17" s="159">
        <v>13749.5</v>
      </c>
      <c r="K17" s="160">
        <v>1513</v>
      </c>
      <c r="L17" s="159">
        <v>13175</v>
      </c>
      <c r="M17" s="160">
        <v>1418</v>
      </c>
      <c r="N17" s="161">
        <f>H17+J17+L17</f>
        <v>32391.5</v>
      </c>
      <c r="O17" s="162">
        <f>I17+K17+M17</f>
        <v>3582</v>
      </c>
      <c r="P17" s="160">
        <f>O17/F17</f>
        <v>81.4090909090909</v>
      </c>
      <c r="Q17" s="163">
        <f t="shared" si="2"/>
        <v>9.0428531546622</v>
      </c>
      <c r="R17" s="159"/>
      <c r="S17" s="135">
        <f t="shared" si="1"/>
      </c>
      <c r="T17" s="164">
        <v>32391.5</v>
      </c>
      <c r="U17" s="165">
        <v>3582</v>
      </c>
      <c r="V17" s="103">
        <f>T17/U17</f>
        <v>9.0428531546622</v>
      </c>
      <c r="W17" s="106"/>
    </row>
    <row r="18" spans="1:23" s="5" customFormat="1" ht="12.75" customHeight="1">
      <c r="A18" s="229">
        <v>14</v>
      </c>
      <c r="B18" s="186" t="s">
        <v>4</v>
      </c>
      <c r="C18" s="74">
        <v>40480</v>
      </c>
      <c r="D18" s="148" t="s">
        <v>3</v>
      </c>
      <c r="E18" s="107">
        <v>21</v>
      </c>
      <c r="F18" s="107">
        <v>18</v>
      </c>
      <c r="G18" s="170">
        <v>5</v>
      </c>
      <c r="H18" s="75">
        <v>4697</v>
      </c>
      <c r="I18" s="76">
        <v>515</v>
      </c>
      <c r="J18" s="75">
        <v>8276</v>
      </c>
      <c r="K18" s="76">
        <v>856</v>
      </c>
      <c r="L18" s="75">
        <v>7653</v>
      </c>
      <c r="M18" s="76">
        <v>783</v>
      </c>
      <c r="N18" s="77">
        <f>+H18+J18+L18</f>
        <v>20626</v>
      </c>
      <c r="O18" s="78">
        <f>+I18+K18+M18</f>
        <v>2154</v>
      </c>
      <c r="P18" s="79">
        <f>+O18/F18</f>
        <v>119.66666666666667</v>
      </c>
      <c r="Q18" s="102">
        <f t="shared" si="2"/>
        <v>9.575673166202414</v>
      </c>
      <c r="R18" s="75">
        <v>2490</v>
      </c>
      <c r="S18" s="171">
        <f t="shared" si="1"/>
        <v>7.2835341365461845</v>
      </c>
      <c r="T18" s="75">
        <v>252165</v>
      </c>
      <c r="U18" s="76">
        <v>20396</v>
      </c>
      <c r="V18" s="183">
        <f>+T18/U18</f>
        <v>12.36345361835654</v>
      </c>
      <c r="W18" s="106"/>
    </row>
    <row r="19" spans="1:23" s="5" customFormat="1" ht="12.75" customHeight="1">
      <c r="A19" s="229">
        <v>15</v>
      </c>
      <c r="B19" s="187" t="s">
        <v>33</v>
      </c>
      <c r="C19" s="80">
        <v>40473</v>
      </c>
      <c r="D19" s="157" t="s">
        <v>32</v>
      </c>
      <c r="E19" s="81">
        <v>100</v>
      </c>
      <c r="F19" s="81">
        <v>14</v>
      </c>
      <c r="G19" s="81">
        <v>6</v>
      </c>
      <c r="H19" s="82">
        <v>2747</v>
      </c>
      <c r="I19" s="79">
        <v>386</v>
      </c>
      <c r="J19" s="82">
        <v>7006</v>
      </c>
      <c r="K19" s="79">
        <v>993</v>
      </c>
      <c r="L19" s="82">
        <v>4652</v>
      </c>
      <c r="M19" s="79">
        <v>663</v>
      </c>
      <c r="N19" s="83">
        <f>+L19+J19+H19</f>
        <v>14405</v>
      </c>
      <c r="O19" s="84">
        <f>+M19+K19+I19</f>
        <v>2042</v>
      </c>
      <c r="P19" s="79">
        <f>+O19/F19</f>
        <v>145.85714285714286</v>
      </c>
      <c r="Q19" s="102">
        <f t="shared" si="2"/>
        <v>7.05435847208619</v>
      </c>
      <c r="R19" s="82">
        <v>14264</v>
      </c>
      <c r="S19" s="171">
        <f t="shared" si="1"/>
        <v>0.009885025238362311</v>
      </c>
      <c r="T19" s="82">
        <v>1805507</v>
      </c>
      <c r="U19" s="79">
        <v>187066</v>
      </c>
      <c r="V19" s="104">
        <f>+T19/U19</f>
        <v>9.651711160766789</v>
      </c>
      <c r="W19" s="106"/>
    </row>
    <row r="20" spans="1:23" s="5" customFormat="1" ht="12.75" customHeight="1">
      <c r="A20" s="229">
        <v>16</v>
      </c>
      <c r="B20" s="185" t="s">
        <v>42</v>
      </c>
      <c r="C20" s="80">
        <v>40494</v>
      </c>
      <c r="D20" s="157" t="s">
        <v>32</v>
      </c>
      <c r="E20" s="81">
        <v>51</v>
      </c>
      <c r="F20" s="81">
        <v>28</v>
      </c>
      <c r="G20" s="81">
        <v>3</v>
      </c>
      <c r="H20" s="82">
        <v>2218</v>
      </c>
      <c r="I20" s="79">
        <v>334</v>
      </c>
      <c r="J20" s="82">
        <v>4849</v>
      </c>
      <c r="K20" s="79">
        <v>627</v>
      </c>
      <c r="L20" s="82">
        <v>4347</v>
      </c>
      <c r="M20" s="79">
        <v>580</v>
      </c>
      <c r="N20" s="83">
        <f>+L20+J20+H20</f>
        <v>11414</v>
      </c>
      <c r="O20" s="84">
        <f>+M20+K20+I20</f>
        <v>1541</v>
      </c>
      <c r="P20" s="79">
        <f>+O20/F20</f>
        <v>55.035714285714285</v>
      </c>
      <c r="Q20" s="102">
        <f t="shared" si="2"/>
        <v>7.406878650227125</v>
      </c>
      <c r="R20" s="82">
        <v>46731</v>
      </c>
      <c r="S20" s="149">
        <f t="shared" si="1"/>
        <v>-0.7557510004065824</v>
      </c>
      <c r="T20" s="82">
        <v>170242</v>
      </c>
      <c r="U20" s="79">
        <v>19091</v>
      </c>
      <c r="V20" s="104">
        <f>+T20/U20</f>
        <v>8.917395631449374</v>
      </c>
      <c r="W20" s="106"/>
    </row>
    <row r="21" spans="1:23" s="5" customFormat="1" ht="12.75" customHeight="1">
      <c r="A21" s="229">
        <v>17</v>
      </c>
      <c r="B21" s="182" t="s">
        <v>31</v>
      </c>
      <c r="C21" s="74">
        <v>40459</v>
      </c>
      <c r="D21" s="150" t="s">
        <v>30</v>
      </c>
      <c r="E21" s="85">
        <v>55</v>
      </c>
      <c r="F21" s="85">
        <v>21</v>
      </c>
      <c r="G21" s="85">
        <v>8</v>
      </c>
      <c r="H21" s="75">
        <v>1927</v>
      </c>
      <c r="I21" s="76">
        <v>284</v>
      </c>
      <c r="J21" s="75">
        <v>4293</v>
      </c>
      <c r="K21" s="76">
        <v>601</v>
      </c>
      <c r="L21" s="75">
        <v>4168</v>
      </c>
      <c r="M21" s="76">
        <v>575</v>
      </c>
      <c r="N21" s="77">
        <f>+H21+J21+L21</f>
        <v>10388</v>
      </c>
      <c r="O21" s="78">
        <f>+I21+K21+M21</f>
        <v>1460</v>
      </c>
      <c r="P21" s="86">
        <f>IF(N21&lt;&gt;0,O21/F21,"")</f>
        <v>69.52380952380952</v>
      </c>
      <c r="Q21" s="101">
        <f>IF(N21&lt;&gt;0,N21/O21,"")</f>
        <v>7.115068493150685</v>
      </c>
      <c r="R21" s="75">
        <v>5829</v>
      </c>
      <c r="S21" s="171">
        <f t="shared" si="1"/>
        <v>0.7821238634414136</v>
      </c>
      <c r="T21" s="75">
        <v>2668220</v>
      </c>
      <c r="U21" s="76">
        <v>229485</v>
      </c>
      <c r="V21" s="105">
        <f>T21/U21</f>
        <v>11.62699087086302</v>
      </c>
      <c r="W21" s="106"/>
    </row>
    <row r="22" spans="1:23" s="5" customFormat="1" ht="12.75" customHeight="1">
      <c r="A22" s="229">
        <v>18</v>
      </c>
      <c r="B22" s="185" t="s">
        <v>13</v>
      </c>
      <c r="C22" s="80">
        <v>40466</v>
      </c>
      <c r="D22" s="157" t="s">
        <v>32</v>
      </c>
      <c r="E22" s="81">
        <v>119</v>
      </c>
      <c r="F22" s="81">
        <v>19</v>
      </c>
      <c r="G22" s="81">
        <v>7</v>
      </c>
      <c r="H22" s="82">
        <v>1495</v>
      </c>
      <c r="I22" s="79">
        <v>254</v>
      </c>
      <c r="J22" s="82">
        <v>3520</v>
      </c>
      <c r="K22" s="79">
        <v>410</v>
      </c>
      <c r="L22" s="82">
        <v>4785</v>
      </c>
      <c r="M22" s="79">
        <v>554</v>
      </c>
      <c r="N22" s="83">
        <f>+L22+J22+H22</f>
        <v>9800</v>
      </c>
      <c r="O22" s="84">
        <f>+M22+K22+I22</f>
        <v>1218</v>
      </c>
      <c r="P22" s="79">
        <f>+O22/F22</f>
        <v>64.10526315789474</v>
      </c>
      <c r="Q22" s="102">
        <f aca="true" t="shared" si="5" ref="Q22:Q33">+N22/O22</f>
        <v>8.045977011494253</v>
      </c>
      <c r="R22" s="82">
        <v>15198</v>
      </c>
      <c r="S22" s="149">
        <f t="shared" si="1"/>
        <v>-0.3551783129359126</v>
      </c>
      <c r="T22" s="82">
        <v>1977663</v>
      </c>
      <c r="U22" s="79">
        <v>169285</v>
      </c>
      <c r="V22" s="104">
        <f>+T22/U22</f>
        <v>11.68244676137874</v>
      </c>
      <c r="W22" s="106"/>
    </row>
    <row r="23" spans="1:23" s="5" customFormat="1" ht="12.75" customHeight="1">
      <c r="A23" s="229">
        <v>19</v>
      </c>
      <c r="B23" s="184" t="s">
        <v>48</v>
      </c>
      <c r="C23" s="80">
        <v>40466</v>
      </c>
      <c r="D23" s="157" t="s">
        <v>28</v>
      </c>
      <c r="E23" s="81">
        <v>22</v>
      </c>
      <c r="F23" s="81">
        <v>6</v>
      </c>
      <c r="G23" s="81">
        <v>7</v>
      </c>
      <c r="H23" s="82">
        <v>1877</v>
      </c>
      <c r="I23" s="79">
        <v>328</v>
      </c>
      <c r="J23" s="82">
        <v>2613</v>
      </c>
      <c r="K23" s="79">
        <v>474</v>
      </c>
      <c r="L23" s="82">
        <v>2789.5</v>
      </c>
      <c r="M23" s="79">
        <v>541</v>
      </c>
      <c r="N23" s="83">
        <f>SUM(H23+J23+L23)</f>
        <v>7279.5</v>
      </c>
      <c r="O23" s="84">
        <f>SUM(I23+K23+M23)</f>
        <v>1343</v>
      </c>
      <c r="P23" s="79">
        <f>+O23/F23</f>
        <v>223.83333333333334</v>
      </c>
      <c r="Q23" s="102">
        <f t="shared" si="5"/>
        <v>5.420327624720774</v>
      </c>
      <c r="R23" s="82">
        <v>3497</v>
      </c>
      <c r="S23" s="171">
        <f t="shared" si="1"/>
        <v>1.0816414069202174</v>
      </c>
      <c r="T23" s="82">
        <v>204710</v>
      </c>
      <c r="U23" s="79">
        <v>21123</v>
      </c>
      <c r="V23" s="103">
        <f>T23/U23</f>
        <v>9.691331723713487</v>
      </c>
      <c r="W23" s="106"/>
    </row>
    <row r="24" spans="1:23" s="5" customFormat="1" ht="12.75" customHeight="1">
      <c r="A24" s="229">
        <v>20</v>
      </c>
      <c r="B24" s="184" t="s">
        <v>67</v>
      </c>
      <c r="C24" s="80">
        <v>40466</v>
      </c>
      <c r="D24" s="157" t="s">
        <v>7</v>
      </c>
      <c r="E24" s="81">
        <v>139</v>
      </c>
      <c r="F24" s="81">
        <v>13</v>
      </c>
      <c r="G24" s="81">
        <v>7</v>
      </c>
      <c r="H24" s="159">
        <v>1178.5</v>
      </c>
      <c r="I24" s="160">
        <v>179</v>
      </c>
      <c r="J24" s="159">
        <v>1974.5</v>
      </c>
      <c r="K24" s="160">
        <v>296</v>
      </c>
      <c r="L24" s="159">
        <v>1783.5</v>
      </c>
      <c r="M24" s="160">
        <v>290</v>
      </c>
      <c r="N24" s="161">
        <f aca="true" t="shared" si="6" ref="N24:O26">H24+J24+L24</f>
        <v>4936.5</v>
      </c>
      <c r="O24" s="162">
        <f t="shared" si="6"/>
        <v>765</v>
      </c>
      <c r="P24" s="160">
        <f>O24/F24</f>
        <v>58.84615384615385</v>
      </c>
      <c r="Q24" s="163">
        <f t="shared" si="5"/>
        <v>6.452941176470588</v>
      </c>
      <c r="R24" s="159">
        <v>7639</v>
      </c>
      <c r="S24" s="149">
        <f t="shared" si="1"/>
        <v>-0.3537766723393114</v>
      </c>
      <c r="T24" s="164">
        <v>2214055.5</v>
      </c>
      <c r="U24" s="165">
        <v>216535</v>
      </c>
      <c r="V24" s="103">
        <f>T24/U24</f>
        <v>10.224931304408063</v>
      </c>
      <c r="W24" s="106"/>
    </row>
    <row r="25" spans="1:23" s="5" customFormat="1" ht="12.75" customHeight="1">
      <c r="A25" s="229">
        <v>21</v>
      </c>
      <c r="B25" s="184" t="s">
        <v>70</v>
      </c>
      <c r="C25" s="80">
        <v>40473</v>
      </c>
      <c r="D25" s="157" t="s">
        <v>7</v>
      </c>
      <c r="E25" s="81">
        <v>30</v>
      </c>
      <c r="F25" s="81">
        <v>8</v>
      </c>
      <c r="G25" s="81">
        <v>6</v>
      </c>
      <c r="H25" s="159">
        <v>1214</v>
      </c>
      <c r="I25" s="160">
        <v>240</v>
      </c>
      <c r="J25" s="159">
        <v>1791.5</v>
      </c>
      <c r="K25" s="160">
        <v>323</v>
      </c>
      <c r="L25" s="159">
        <v>1553</v>
      </c>
      <c r="M25" s="160">
        <v>284</v>
      </c>
      <c r="N25" s="161">
        <f t="shared" si="6"/>
        <v>4558.5</v>
      </c>
      <c r="O25" s="162">
        <f t="shared" si="6"/>
        <v>847</v>
      </c>
      <c r="P25" s="160">
        <f>O25/F25</f>
        <v>105.875</v>
      </c>
      <c r="Q25" s="163">
        <f t="shared" si="5"/>
        <v>5.381936245572609</v>
      </c>
      <c r="R25" s="159">
        <v>2848.5</v>
      </c>
      <c r="S25" s="171">
        <f t="shared" si="1"/>
        <v>0.6003159557661928</v>
      </c>
      <c r="T25" s="164">
        <v>269200</v>
      </c>
      <c r="U25" s="165">
        <v>22872</v>
      </c>
      <c r="V25" s="103">
        <f>T25/U25</f>
        <v>11.769849597761455</v>
      </c>
      <c r="W25" s="106"/>
    </row>
    <row r="26" spans="1:23" s="5" customFormat="1" ht="12.75" customHeight="1">
      <c r="A26" s="229">
        <v>22</v>
      </c>
      <c r="B26" s="184" t="s">
        <v>71</v>
      </c>
      <c r="C26" s="80">
        <v>40473</v>
      </c>
      <c r="D26" s="157" t="s">
        <v>7</v>
      </c>
      <c r="E26" s="81">
        <v>28</v>
      </c>
      <c r="F26" s="81">
        <v>5</v>
      </c>
      <c r="G26" s="81">
        <v>6</v>
      </c>
      <c r="H26" s="159">
        <v>761</v>
      </c>
      <c r="I26" s="160">
        <v>120</v>
      </c>
      <c r="J26" s="159">
        <v>1936</v>
      </c>
      <c r="K26" s="160">
        <v>297</v>
      </c>
      <c r="L26" s="159">
        <v>1322</v>
      </c>
      <c r="M26" s="160">
        <v>204</v>
      </c>
      <c r="N26" s="161">
        <f t="shared" si="6"/>
        <v>4019</v>
      </c>
      <c r="O26" s="162">
        <f t="shared" si="6"/>
        <v>621</v>
      </c>
      <c r="P26" s="160">
        <f>O26/F26</f>
        <v>124.2</v>
      </c>
      <c r="Q26" s="163">
        <f t="shared" si="5"/>
        <v>6.4718196457326895</v>
      </c>
      <c r="R26" s="159">
        <v>5935</v>
      </c>
      <c r="S26" s="149">
        <f t="shared" si="1"/>
        <v>-0.3228306655433867</v>
      </c>
      <c r="T26" s="164">
        <v>305838.5</v>
      </c>
      <c r="U26" s="165">
        <v>27513</v>
      </c>
      <c r="V26" s="103">
        <f>T26/U26</f>
        <v>11.116145095045978</v>
      </c>
      <c r="W26" s="106"/>
    </row>
    <row r="27" spans="1:23" s="5" customFormat="1" ht="12.75" customHeight="1">
      <c r="A27" s="229">
        <v>23</v>
      </c>
      <c r="B27" s="182" t="s">
        <v>73</v>
      </c>
      <c r="C27" s="74">
        <v>40480</v>
      </c>
      <c r="D27" s="150" t="s">
        <v>74</v>
      </c>
      <c r="E27" s="85">
        <v>71</v>
      </c>
      <c r="F27" s="85">
        <v>18</v>
      </c>
      <c r="G27" s="85">
        <v>5</v>
      </c>
      <c r="H27" s="75">
        <v>1387</v>
      </c>
      <c r="I27" s="76">
        <v>311</v>
      </c>
      <c r="J27" s="75">
        <v>1167</v>
      </c>
      <c r="K27" s="76">
        <v>306</v>
      </c>
      <c r="L27" s="75">
        <v>1341.5</v>
      </c>
      <c r="M27" s="76">
        <v>314</v>
      </c>
      <c r="N27" s="77">
        <v>3895.5</v>
      </c>
      <c r="O27" s="78">
        <v>931</v>
      </c>
      <c r="P27" s="79">
        <f>+O27/F27</f>
        <v>51.72222222222222</v>
      </c>
      <c r="Q27" s="102">
        <f t="shared" si="5"/>
        <v>4.184210526315789</v>
      </c>
      <c r="R27" s="75">
        <v>1364</v>
      </c>
      <c r="S27" s="171">
        <f t="shared" si="1"/>
        <v>1.8559384164222874</v>
      </c>
      <c r="T27" s="133">
        <v>109795</v>
      </c>
      <c r="U27" s="130">
        <v>14633</v>
      </c>
      <c r="V27" s="183">
        <f>IF(T27&lt;&gt;0,T27/U27,"")</f>
        <v>7.503246087610196</v>
      </c>
      <c r="W27" s="106"/>
    </row>
    <row r="28" spans="1:23" s="5" customFormat="1" ht="12.75" customHeight="1">
      <c r="A28" s="229">
        <v>24</v>
      </c>
      <c r="B28" s="188" t="s">
        <v>49</v>
      </c>
      <c r="C28" s="173">
        <v>40480</v>
      </c>
      <c r="D28" s="172" t="s">
        <v>50</v>
      </c>
      <c r="E28" s="174">
        <v>15</v>
      </c>
      <c r="F28" s="174">
        <v>2</v>
      </c>
      <c r="G28" s="174">
        <v>5</v>
      </c>
      <c r="H28" s="87">
        <v>1186</v>
      </c>
      <c r="I28" s="88">
        <v>237</v>
      </c>
      <c r="J28" s="87">
        <v>1350</v>
      </c>
      <c r="K28" s="88">
        <v>264</v>
      </c>
      <c r="L28" s="87">
        <v>1324</v>
      </c>
      <c r="M28" s="88">
        <v>261</v>
      </c>
      <c r="N28" s="175">
        <v>3860</v>
      </c>
      <c r="O28" s="176">
        <v>762</v>
      </c>
      <c r="P28" s="79">
        <f>+O28/F28</f>
        <v>381</v>
      </c>
      <c r="Q28" s="102">
        <f t="shared" si="5"/>
        <v>5.065616797900263</v>
      </c>
      <c r="R28" s="89">
        <v>179</v>
      </c>
      <c r="S28" s="171">
        <f t="shared" si="1"/>
        <v>20.564245810055866</v>
      </c>
      <c r="T28" s="89">
        <v>53955</v>
      </c>
      <c r="U28" s="90">
        <v>5487</v>
      </c>
      <c r="V28" s="189">
        <v>10.602116402116403</v>
      </c>
      <c r="W28" s="106"/>
    </row>
    <row r="29" spans="1:23" s="5" customFormat="1" ht="12.75" customHeight="1">
      <c r="A29" s="229">
        <v>25</v>
      </c>
      <c r="B29" s="184" t="s">
        <v>47</v>
      </c>
      <c r="C29" s="80">
        <v>40480</v>
      </c>
      <c r="D29" s="157" t="s">
        <v>28</v>
      </c>
      <c r="E29" s="81">
        <v>135</v>
      </c>
      <c r="F29" s="81">
        <v>18</v>
      </c>
      <c r="G29" s="81">
        <v>5</v>
      </c>
      <c r="H29" s="82">
        <v>2327</v>
      </c>
      <c r="I29" s="79">
        <v>355</v>
      </c>
      <c r="J29" s="82">
        <v>725</v>
      </c>
      <c r="K29" s="79">
        <v>124</v>
      </c>
      <c r="L29" s="82">
        <v>624.5</v>
      </c>
      <c r="M29" s="79">
        <v>96</v>
      </c>
      <c r="N29" s="83">
        <f>SUM(H29+J29+L29)</f>
        <v>3676.5</v>
      </c>
      <c r="O29" s="84">
        <f>SUM(I29+K29+M29)</f>
        <v>575</v>
      </c>
      <c r="P29" s="79">
        <f>+O29/F29</f>
        <v>31.944444444444443</v>
      </c>
      <c r="Q29" s="102">
        <f t="shared" si="5"/>
        <v>6.3939130434782605</v>
      </c>
      <c r="R29" s="82">
        <v>2575</v>
      </c>
      <c r="S29" s="171">
        <f t="shared" si="1"/>
        <v>0.42776699029126214</v>
      </c>
      <c r="T29" s="82">
        <v>222824</v>
      </c>
      <c r="U29" s="79">
        <v>30790</v>
      </c>
      <c r="V29" s="103">
        <f>T29/U29</f>
        <v>7.236895095810328</v>
      </c>
      <c r="W29" s="106"/>
    </row>
    <row r="30" spans="1:23" s="5" customFormat="1" ht="12.75" customHeight="1">
      <c r="A30" s="229">
        <v>26</v>
      </c>
      <c r="B30" s="187" t="s">
        <v>27</v>
      </c>
      <c r="C30" s="80">
        <v>40375</v>
      </c>
      <c r="D30" s="157" t="s">
        <v>32</v>
      </c>
      <c r="E30" s="81">
        <v>130</v>
      </c>
      <c r="F30" s="81">
        <v>3</v>
      </c>
      <c r="G30" s="81">
        <v>20</v>
      </c>
      <c r="H30" s="82">
        <v>12</v>
      </c>
      <c r="I30" s="79">
        <v>2</v>
      </c>
      <c r="J30" s="82">
        <v>1204</v>
      </c>
      <c r="K30" s="79">
        <v>350</v>
      </c>
      <c r="L30" s="82">
        <v>1222</v>
      </c>
      <c r="M30" s="79">
        <v>353</v>
      </c>
      <c r="N30" s="83">
        <f>+L30+J30+H30</f>
        <v>2438</v>
      </c>
      <c r="O30" s="84">
        <f>+M30+K30+I30</f>
        <v>705</v>
      </c>
      <c r="P30" s="79">
        <f>+O30/F30</f>
        <v>235</v>
      </c>
      <c r="Q30" s="102">
        <f t="shared" si="5"/>
        <v>3.458156028368794</v>
      </c>
      <c r="R30" s="82">
        <v>543</v>
      </c>
      <c r="S30" s="171">
        <f t="shared" si="1"/>
        <v>3.4898710865561693</v>
      </c>
      <c r="T30" s="82">
        <v>2778661</v>
      </c>
      <c r="U30" s="79">
        <v>313764</v>
      </c>
      <c r="V30" s="104">
        <f>+T30/U30</f>
        <v>8.855894876403921</v>
      </c>
      <c r="W30" s="106"/>
    </row>
    <row r="31" spans="1:23" s="5" customFormat="1" ht="12.75" customHeight="1">
      <c r="A31" s="229">
        <v>27</v>
      </c>
      <c r="B31" s="184" t="s">
        <v>14</v>
      </c>
      <c r="C31" s="80">
        <v>40473</v>
      </c>
      <c r="D31" s="157" t="s">
        <v>7</v>
      </c>
      <c r="E31" s="81">
        <v>2</v>
      </c>
      <c r="F31" s="81">
        <v>2</v>
      </c>
      <c r="G31" s="81">
        <v>3</v>
      </c>
      <c r="H31" s="159">
        <v>622</v>
      </c>
      <c r="I31" s="160">
        <v>149</v>
      </c>
      <c r="J31" s="159">
        <v>764</v>
      </c>
      <c r="K31" s="160">
        <v>169</v>
      </c>
      <c r="L31" s="159">
        <v>710</v>
      </c>
      <c r="M31" s="160">
        <v>163</v>
      </c>
      <c r="N31" s="161">
        <f>H31+J31+L31</f>
        <v>2096</v>
      </c>
      <c r="O31" s="162">
        <f>I31+K31+M31</f>
        <v>481</v>
      </c>
      <c r="P31" s="160">
        <f>O31/F31</f>
        <v>240.5</v>
      </c>
      <c r="Q31" s="163">
        <f t="shared" si="5"/>
        <v>4.357588357588358</v>
      </c>
      <c r="R31" s="159"/>
      <c r="S31" s="135">
        <f t="shared" si="1"/>
      </c>
      <c r="T31" s="164">
        <v>11593</v>
      </c>
      <c r="U31" s="165">
        <v>1452</v>
      </c>
      <c r="V31" s="103">
        <f>T31/U31</f>
        <v>7.984159779614325</v>
      </c>
      <c r="W31" s="106"/>
    </row>
    <row r="32" spans="1:23" s="5" customFormat="1" ht="12.75" customHeight="1">
      <c r="A32" s="229">
        <v>28</v>
      </c>
      <c r="B32" s="186" t="s">
        <v>6</v>
      </c>
      <c r="C32" s="74">
        <v>40459</v>
      </c>
      <c r="D32" s="148" t="s">
        <v>3</v>
      </c>
      <c r="E32" s="107">
        <v>50</v>
      </c>
      <c r="F32" s="107">
        <v>5</v>
      </c>
      <c r="G32" s="107">
        <v>8</v>
      </c>
      <c r="H32" s="75">
        <v>238</v>
      </c>
      <c r="I32" s="76">
        <v>43</v>
      </c>
      <c r="J32" s="75">
        <v>973</v>
      </c>
      <c r="K32" s="76">
        <v>172</v>
      </c>
      <c r="L32" s="75">
        <v>820</v>
      </c>
      <c r="M32" s="76">
        <v>123</v>
      </c>
      <c r="N32" s="77">
        <f>+H32+J32+L32</f>
        <v>2031</v>
      </c>
      <c r="O32" s="78">
        <f>+I32+K32+M32</f>
        <v>338</v>
      </c>
      <c r="P32" s="79">
        <f>+O32/F32</f>
        <v>67.6</v>
      </c>
      <c r="Q32" s="102">
        <f t="shared" si="5"/>
        <v>6.008875739644971</v>
      </c>
      <c r="R32" s="75">
        <v>813</v>
      </c>
      <c r="S32" s="171">
        <f t="shared" si="1"/>
        <v>1.4981549815498154</v>
      </c>
      <c r="T32" s="75">
        <v>368465</v>
      </c>
      <c r="U32" s="76">
        <v>33061</v>
      </c>
      <c r="V32" s="183">
        <f>+T32/U32</f>
        <v>11.14500468830344</v>
      </c>
      <c r="W32" s="106"/>
    </row>
    <row r="33" spans="1:23" s="5" customFormat="1" ht="12.75" customHeight="1">
      <c r="A33" s="229">
        <v>29</v>
      </c>
      <c r="B33" s="182" t="s">
        <v>75</v>
      </c>
      <c r="C33" s="74">
        <v>40452</v>
      </c>
      <c r="D33" s="150" t="s">
        <v>74</v>
      </c>
      <c r="E33" s="85">
        <v>148</v>
      </c>
      <c r="F33" s="85">
        <v>4</v>
      </c>
      <c r="G33" s="85">
        <v>9</v>
      </c>
      <c r="H33" s="75">
        <v>330</v>
      </c>
      <c r="I33" s="76">
        <v>49</v>
      </c>
      <c r="J33" s="75">
        <v>605</v>
      </c>
      <c r="K33" s="76">
        <v>80</v>
      </c>
      <c r="L33" s="75">
        <v>595</v>
      </c>
      <c r="M33" s="76">
        <v>82</v>
      </c>
      <c r="N33" s="77">
        <v>1530</v>
      </c>
      <c r="O33" s="78">
        <v>211</v>
      </c>
      <c r="P33" s="79">
        <f>+O33/F33</f>
        <v>52.75</v>
      </c>
      <c r="Q33" s="102">
        <f t="shared" si="5"/>
        <v>7.251184834123222</v>
      </c>
      <c r="R33" s="75">
        <v>1972</v>
      </c>
      <c r="S33" s="149">
        <f t="shared" si="1"/>
        <v>-0.22413793103448276</v>
      </c>
      <c r="T33" s="133">
        <v>881114.5</v>
      </c>
      <c r="U33" s="130">
        <v>101753</v>
      </c>
      <c r="V33" s="183">
        <f>IF(T33&lt;&gt;0,T33/U33,"")</f>
        <v>8.659346653169932</v>
      </c>
      <c r="W33" s="106"/>
    </row>
    <row r="34" spans="1:23" s="5" customFormat="1" ht="12.75" customHeight="1">
      <c r="A34" s="229">
        <v>30</v>
      </c>
      <c r="B34" s="182" t="s">
        <v>51</v>
      </c>
      <c r="C34" s="74">
        <v>40459</v>
      </c>
      <c r="D34" s="150" t="s">
        <v>30</v>
      </c>
      <c r="E34" s="85">
        <v>135</v>
      </c>
      <c r="F34" s="85">
        <v>6</v>
      </c>
      <c r="G34" s="85">
        <v>7</v>
      </c>
      <c r="H34" s="75">
        <v>193</v>
      </c>
      <c r="I34" s="76">
        <v>32</v>
      </c>
      <c r="J34" s="75">
        <v>526</v>
      </c>
      <c r="K34" s="76">
        <v>82</v>
      </c>
      <c r="L34" s="75">
        <v>546</v>
      </c>
      <c r="M34" s="76">
        <v>80</v>
      </c>
      <c r="N34" s="77">
        <f>+H34+J34+L34</f>
        <v>1265</v>
      </c>
      <c r="O34" s="78">
        <f>+I34+K34+M34</f>
        <v>194</v>
      </c>
      <c r="P34" s="86">
        <f>IF(N34&lt;&gt;0,O34/F34,"")</f>
        <v>32.333333333333336</v>
      </c>
      <c r="Q34" s="101">
        <f>IF(N34&lt;&gt;0,N34/O34,"")</f>
        <v>6.520618556701031</v>
      </c>
      <c r="R34" s="75">
        <v>2358</v>
      </c>
      <c r="S34" s="149">
        <f t="shared" si="1"/>
        <v>-0.4635284139100933</v>
      </c>
      <c r="T34" s="75">
        <v>937606</v>
      </c>
      <c r="U34" s="76">
        <v>103200</v>
      </c>
      <c r="V34" s="105">
        <f>T34/U34</f>
        <v>9.085329457364342</v>
      </c>
      <c r="W34" s="106"/>
    </row>
    <row r="35" spans="1:23" s="5" customFormat="1" ht="12.75" customHeight="1">
      <c r="A35" s="229">
        <v>31</v>
      </c>
      <c r="B35" s="184" t="s">
        <v>68</v>
      </c>
      <c r="C35" s="80">
        <v>40459</v>
      </c>
      <c r="D35" s="157" t="s">
        <v>7</v>
      </c>
      <c r="E35" s="81">
        <v>142</v>
      </c>
      <c r="F35" s="81">
        <v>6</v>
      </c>
      <c r="G35" s="81">
        <v>8</v>
      </c>
      <c r="H35" s="159">
        <v>241</v>
      </c>
      <c r="I35" s="160">
        <v>35</v>
      </c>
      <c r="J35" s="159">
        <v>378</v>
      </c>
      <c r="K35" s="160">
        <v>54</v>
      </c>
      <c r="L35" s="159">
        <v>436.5</v>
      </c>
      <c r="M35" s="160">
        <v>64</v>
      </c>
      <c r="N35" s="161">
        <f>H35+J35+L35</f>
        <v>1055.5</v>
      </c>
      <c r="O35" s="162">
        <f>I35+K35+M35</f>
        <v>153</v>
      </c>
      <c r="P35" s="160">
        <f>O35/F35</f>
        <v>25.5</v>
      </c>
      <c r="Q35" s="163">
        <f aca="true" t="shared" si="7" ref="Q35:Q40">+N35/O35</f>
        <v>6.898692810457517</v>
      </c>
      <c r="R35" s="159">
        <v>3604</v>
      </c>
      <c r="S35" s="149">
        <f t="shared" si="1"/>
        <v>-0.7071309655937846</v>
      </c>
      <c r="T35" s="164">
        <v>1568885</v>
      </c>
      <c r="U35" s="165">
        <v>183284</v>
      </c>
      <c r="V35" s="103">
        <f>T35/U35</f>
        <v>8.559857925405382</v>
      </c>
      <c r="W35" s="106"/>
    </row>
    <row r="36" spans="1:23" s="5" customFormat="1" ht="12.75" customHeight="1">
      <c r="A36" s="229">
        <v>32</v>
      </c>
      <c r="B36" s="187" t="s">
        <v>15</v>
      </c>
      <c r="C36" s="80">
        <v>40438</v>
      </c>
      <c r="D36" s="157" t="s">
        <v>32</v>
      </c>
      <c r="E36" s="81">
        <v>9</v>
      </c>
      <c r="F36" s="81">
        <v>2</v>
      </c>
      <c r="G36" s="81">
        <v>11</v>
      </c>
      <c r="H36" s="82">
        <v>191</v>
      </c>
      <c r="I36" s="79">
        <v>54</v>
      </c>
      <c r="J36" s="82">
        <v>373</v>
      </c>
      <c r="K36" s="79">
        <v>81</v>
      </c>
      <c r="L36" s="82">
        <v>277</v>
      </c>
      <c r="M36" s="79">
        <v>67</v>
      </c>
      <c r="N36" s="83">
        <f>+L36+J36+H36</f>
        <v>841</v>
      </c>
      <c r="O36" s="84">
        <f>+M36+K36+I36</f>
        <v>202</v>
      </c>
      <c r="P36" s="79">
        <f>+O36/F36</f>
        <v>101</v>
      </c>
      <c r="Q36" s="102">
        <f t="shared" si="7"/>
        <v>4.163366336633663</v>
      </c>
      <c r="R36" s="82">
        <v>288</v>
      </c>
      <c r="S36" s="171">
        <f t="shared" si="1"/>
        <v>1.9201388888888888</v>
      </c>
      <c r="T36" s="82">
        <v>86184</v>
      </c>
      <c r="U36" s="79">
        <v>9709</v>
      </c>
      <c r="V36" s="104">
        <f>+T36/U36</f>
        <v>8.876712328767123</v>
      </c>
      <c r="W36" s="106"/>
    </row>
    <row r="37" spans="1:23" s="5" customFormat="1" ht="12.75" customHeight="1">
      <c r="A37" s="229">
        <v>33</v>
      </c>
      <c r="B37" s="185" t="s">
        <v>29</v>
      </c>
      <c r="C37" s="80">
        <v>40424</v>
      </c>
      <c r="D37" s="157" t="s">
        <v>32</v>
      </c>
      <c r="E37" s="81">
        <v>107</v>
      </c>
      <c r="F37" s="81">
        <v>3</v>
      </c>
      <c r="G37" s="81">
        <v>13</v>
      </c>
      <c r="H37" s="91">
        <v>68</v>
      </c>
      <c r="I37" s="92">
        <v>9</v>
      </c>
      <c r="J37" s="82">
        <v>479</v>
      </c>
      <c r="K37" s="79">
        <v>70</v>
      </c>
      <c r="L37" s="82">
        <v>288</v>
      </c>
      <c r="M37" s="79">
        <v>44</v>
      </c>
      <c r="N37" s="83">
        <f>+L37+J37+H37</f>
        <v>835</v>
      </c>
      <c r="O37" s="84">
        <f>+M37+K37+I37</f>
        <v>123</v>
      </c>
      <c r="P37" s="79">
        <f>+O37/F37</f>
        <v>41</v>
      </c>
      <c r="Q37" s="102">
        <f t="shared" si="7"/>
        <v>6.788617886178862</v>
      </c>
      <c r="R37" s="82">
        <v>1917</v>
      </c>
      <c r="S37" s="149">
        <f t="shared" si="1"/>
        <v>-0.5644235785080856</v>
      </c>
      <c r="T37" s="82">
        <v>2158228</v>
      </c>
      <c r="U37" s="79">
        <v>193746</v>
      </c>
      <c r="V37" s="104">
        <f>+T37/U37</f>
        <v>11.139471266503566</v>
      </c>
      <c r="W37" s="106"/>
    </row>
    <row r="38" spans="1:23" s="5" customFormat="1" ht="12.75" customHeight="1">
      <c r="A38" s="229">
        <v>34</v>
      </c>
      <c r="B38" s="184" t="s">
        <v>69</v>
      </c>
      <c r="C38" s="80">
        <v>40445</v>
      </c>
      <c r="D38" s="157" t="s">
        <v>7</v>
      </c>
      <c r="E38" s="81">
        <v>99</v>
      </c>
      <c r="F38" s="81">
        <v>5</v>
      </c>
      <c r="G38" s="81">
        <v>10</v>
      </c>
      <c r="H38" s="159">
        <v>158</v>
      </c>
      <c r="I38" s="160">
        <v>30</v>
      </c>
      <c r="J38" s="159">
        <v>290</v>
      </c>
      <c r="K38" s="160">
        <v>54</v>
      </c>
      <c r="L38" s="159">
        <v>371</v>
      </c>
      <c r="M38" s="160">
        <v>65</v>
      </c>
      <c r="N38" s="161">
        <f>H38+J38+L38</f>
        <v>819</v>
      </c>
      <c r="O38" s="162">
        <f>I38+K38+M38</f>
        <v>149</v>
      </c>
      <c r="P38" s="160">
        <f>O38/F38</f>
        <v>29.8</v>
      </c>
      <c r="Q38" s="163">
        <f t="shared" si="7"/>
        <v>5.496644295302014</v>
      </c>
      <c r="R38" s="159">
        <v>3569</v>
      </c>
      <c r="S38" s="149">
        <f t="shared" si="1"/>
        <v>-0.7705239562902774</v>
      </c>
      <c r="T38" s="164">
        <v>1064149</v>
      </c>
      <c r="U38" s="165">
        <v>138630</v>
      </c>
      <c r="V38" s="103">
        <f>T38/U38</f>
        <v>7.676181201760081</v>
      </c>
      <c r="W38" s="106"/>
    </row>
    <row r="39" spans="1:23" s="5" customFormat="1" ht="12.75" customHeight="1">
      <c r="A39" s="229">
        <v>35</v>
      </c>
      <c r="B39" s="182" t="s">
        <v>16</v>
      </c>
      <c r="C39" s="74">
        <v>38800</v>
      </c>
      <c r="D39" s="150" t="s">
        <v>74</v>
      </c>
      <c r="E39" s="85">
        <v>58</v>
      </c>
      <c r="F39" s="85">
        <v>1</v>
      </c>
      <c r="G39" s="85">
        <v>41</v>
      </c>
      <c r="H39" s="75">
        <v>81</v>
      </c>
      <c r="I39" s="76">
        <v>13</v>
      </c>
      <c r="J39" s="75">
        <v>122</v>
      </c>
      <c r="K39" s="76">
        <v>19</v>
      </c>
      <c r="L39" s="75">
        <v>565</v>
      </c>
      <c r="M39" s="76">
        <v>89</v>
      </c>
      <c r="N39" s="77">
        <v>768</v>
      </c>
      <c r="O39" s="78">
        <v>121</v>
      </c>
      <c r="P39" s="79">
        <f>+O39/F39</f>
        <v>121</v>
      </c>
      <c r="Q39" s="102">
        <f t="shared" si="7"/>
        <v>6.347107438016529</v>
      </c>
      <c r="R39" s="75"/>
      <c r="S39" s="135">
        <f t="shared" si="1"/>
      </c>
      <c r="T39" s="133">
        <v>888761.4</v>
      </c>
      <c r="U39" s="130">
        <v>136608</v>
      </c>
      <c r="V39" s="183">
        <f>IF(T39&lt;&gt;0,T39/U39,"")</f>
        <v>6.505924982431483</v>
      </c>
      <c r="W39" s="106"/>
    </row>
    <row r="40" spans="1:23" s="5" customFormat="1" ht="12.75" customHeight="1">
      <c r="A40" s="229">
        <v>36</v>
      </c>
      <c r="B40" s="182" t="s">
        <v>17</v>
      </c>
      <c r="C40" s="74">
        <v>40452</v>
      </c>
      <c r="D40" s="150" t="s">
        <v>74</v>
      </c>
      <c r="E40" s="85">
        <v>67</v>
      </c>
      <c r="F40" s="85">
        <v>3</v>
      </c>
      <c r="G40" s="85">
        <v>7</v>
      </c>
      <c r="H40" s="75">
        <v>255</v>
      </c>
      <c r="I40" s="76">
        <v>64</v>
      </c>
      <c r="J40" s="75">
        <v>287</v>
      </c>
      <c r="K40" s="76">
        <v>78</v>
      </c>
      <c r="L40" s="75">
        <v>224</v>
      </c>
      <c r="M40" s="76">
        <v>64</v>
      </c>
      <c r="N40" s="77">
        <v>766</v>
      </c>
      <c r="O40" s="78">
        <v>206</v>
      </c>
      <c r="P40" s="79">
        <f>+O40/F40</f>
        <v>68.66666666666667</v>
      </c>
      <c r="Q40" s="102">
        <f t="shared" si="7"/>
        <v>3.7184466019417477</v>
      </c>
      <c r="R40" s="75"/>
      <c r="S40" s="135">
        <f t="shared" si="1"/>
      </c>
      <c r="T40" s="133">
        <v>169872.5</v>
      </c>
      <c r="U40" s="130">
        <v>18373</v>
      </c>
      <c r="V40" s="183">
        <f>IF(T40&lt;&gt;0,T40/U40,"")</f>
        <v>9.245768246884015</v>
      </c>
      <c r="W40" s="106"/>
    </row>
    <row r="41" spans="1:23" s="5" customFormat="1" ht="12.75" customHeight="1">
      <c r="A41" s="229">
        <v>37</v>
      </c>
      <c r="B41" s="182" t="s">
        <v>45</v>
      </c>
      <c r="C41" s="74">
        <v>40452</v>
      </c>
      <c r="D41" s="150" t="s">
        <v>30</v>
      </c>
      <c r="E41" s="85">
        <v>63</v>
      </c>
      <c r="F41" s="85">
        <v>1</v>
      </c>
      <c r="G41" s="85">
        <v>7</v>
      </c>
      <c r="H41" s="75">
        <v>135</v>
      </c>
      <c r="I41" s="76">
        <v>45</v>
      </c>
      <c r="J41" s="75">
        <v>198</v>
      </c>
      <c r="K41" s="76">
        <v>66</v>
      </c>
      <c r="L41" s="75">
        <v>186</v>
      </c>
      <c r="M41" s="76">
        <v>62</v>
      </c>
      <c r="N41" s="77">
        <f aca="true" t="shared" si="8" ref="N41:O43">+H41+J41+L41</f>
        <v>519</v>
      </c>
      <c r="O41" s="78">
        <f t="shared" si="8"/>
        <v>173</v>
      </c>
      <c r="P41" s="86">
        <f>IF(N41&lt;&gt;0,O41/F41,"")</f>
        <v>173</v>
      </c>
      <c r="Q41" s="101">
        <f>IF(N41&lt;&gt;0,N41/O41,"")</f>
        <v>3</v>
      </c>
      <c r="R41" s="75"/>
      <c r="S41" s="135">
        <f t="shared" si="1"/>
      </c>
      <c r="T41" s="75">
        <v>372419</v>
      </c>
      <c r="U41" s="76">
        <v>35549</v>
      </c>
      <c r="V41" s="105">
        <f>T41/U41</f>
        <v>10.476215927311598</v>
      </c>
      <c r="W41" s="106"/>
    </row>
    <row r="42" spans="1:23" s="5" customFormat="1" ht="12.75" customHeight="1">
      <c r="A42" s="229">
        <v>38</v>
      </c>
      <c r="B42" s="186" t="s">
        <v>5</v>
      </c>
      <c r="C42" s="74">
        <v>40480</v>
      </c>
      <c r="D42" s="148" t="s">
        <v>3</v>
      </c>
      <c r="E42" s="107">
        <v>1</v>
      </c>
      <c r="F42" s="107">
        <v>1</v>
      </c>
      <c r="G42" s="107">
        <v>5</v>
      </c>
      <c r="H42" s="75">
        <v>260</v>
      </c>
      <c r="I42" s="76">
        <v>26</v>
      </c>
      <c r="J42" s="75">
        <v>140</v>
      </c>
      <c r="K42" s="76">
        <v>14</v>
      </c>
      <c r="L42" s="75">
        <v>100</v>
      </c>
      <c r="M42" s="76">
        <v>10</v>
      </c>
      <c r="N42" s="77">
        <f t="shared" si="8"/>
        <v>500</v>
      </c>
      <c r="O42" s="78">
        <f t="shared" si="8"/>
        <v>50</v>
      </c>
      <c r="P42" s="79">
        <f>+O42/F42</f>
        <v>50</v>
      </c>
      <c r="Q42" s="102">
        <f>+N42/O42</f>
        <v>10</v>
      </c>
      <c r="R42" s="75">
        <v>1144</v>
      </c>
      <c r="S42" s="149">
        <f t="shared" si="1"/>
        <v>-0.5629370629370629</v>
      </c>
      <c r="T42" s="75">
        <v>13050</v>
      </c>
      <c r="U42" s="76">
        <v>869</v>
      </c>
      <c r="V42" s="183">
        <f>+T42/U42</f>
        <v>15.017261219792866</v>
      </c>
      <c r="W42" s="106"/>
    </row>
    <row r="43" spans="1:23" s="5" customFormat="1" ht="12.75" customHeight="1">
      <c r="A43" s="229">
        <v>39</v>
      </c>
      <c r="B43" s="182" t="s">
        <v>46</v>
      </c>
      <c r="C43" s="74">
        <v>40417</v>
      </c>
      <c r="D43" s="150" t="s">
        <v>30</v>
      </c>
      <c r="E43" s="85">
        <v>119</v>
      </c>
      <c r="F43" s="85">
        <v>1</v>
      </c>
      <c r="G43" s="85">
        <v>13</v>
      </c>
      <c r="H43" s="75">
        <v>135</v>
      </c>
      <c r="I43" s="76">
        <v>27</v>
      </c>
      <c r="J43" s="75">
        <v>175</v>
      </c>
      <c r="K43" s="76">
        <v>35</v>
      </c>
      <c r="L43" s="75">
        <v>160</v>
      </c>
      <c r="M43" s="76">
        <v>32</v>
      </c>
      <c r="N43" s="77">
        <f t="shared" si="8"/>
        <v>470</v>
      </c>
      <c r="O43" s="78">
        <f t="shared" si="8"/>
        <v>94</v>
      </c>
      <c r="P43" s="86">
        <f>IF(N43&lt;&gt;0,O43/F43,"")</f>
        <v>94</v>
      </c>
      <c r="Q43" s="101">
        <f>IF(N43&lt;&gt;0,N43/O43,"")</f>
        <v>5</v>
      </c>
      <c r="R43" s="75">
        <v>1190</v>
      </c>
      <c r="S43" s="149">
        <f t="shared" si="1"/>
        <v>-0.6050420168067226</v>
      </c>
      <c r="T43" s="75">
        <v>857002</v>
      </c>
      <c r="U43" s="76">
        <v>96291</v>
      </c>
      <c r="V43" s="105">
        <f>T43/U43</f>
        <v>8.900125660757496</v>
      </c>
      <c r="W43" s="106"/>
    </row>
    <row r="44" spans="1:23" s="5" customFormat="1" ht="12.75" customHeight="1">
      <c r="A44" s="229">
        <v>40</v>
      </c>
      <c r="B44" s="184" t="s">
        <v>52</v>
      </c>
      <c r="C44" s="80">
        <v>40473</v>
      </c>
      <c r="D44" s="157" t="s">
        <v>28</v>
      </c>
      <c r="E44" s="81">
        <v>36</v>
      </c>
      <c r="F44" s="81">
        <v>2</v>
      </c>
      <c r="G44" s="81">
        <v>6</v>
      </c>
      <c r="H44" s="82">
        <v>122</v>
      </c>
      <c r="I44" s="79">
        <v>18</v>
      </c>
      <c r="J44" s="82">
        <v>140</v>
      </c>
      <c r="K44" s="79">
        <v>20</v>
      </c>
      <c r="L44" s="82">
        <v>166</v>
      </c>
      <c r="M44" s="79">
        <v>23</v>
      </c>
      <c r="N44" s="83">
        <f>SUM(H44+J44+L44)</f>
        <v>428</v>
      </c>
      <c r="O44" s="84">
        <f>SUM(I44+K44+M44)</f>
        <v>61</v>
      </c>
      <c r="P44" s="79">
        <f>+O44/F44</f>
        <v>30.5</v>
      </c>
      <c r="Q44" s="102">
        <f>+N44/O44</f>
        <v>7.016393442622951</v>
      </c>
      <c r="R44" s="82">
        <v>106</v>
      </c>
      <c r="S44" s="171">
        <f t="shared" si="1"/>
        <v>3.0377358490566038</v>
      </c>
      <c r="T44" s="82">
        <v>61088</v>
      </c>
      <c r="U44" s="79">
        <v>7999</v>
      </c>
      <c r="V44" s="103">
        <f>T44/U44</f>
        <v>7.636954619327416</v>
      </c>
      <c r="W44" s="106"/>
    </row>
    <row r="45" spans="1:23" s="5" customFormat="1" ht="12.75" customHeight="1">
      <c r="A45" s="229">
        <v>41</v>
      </c>
      <c r="B45" s="182" t="s">
        <v>43</v>
      </c>
      <c r="C45" s="74">
        <v>40473</v>
      </c>
      <c r="D45" s="150" t="s">
        <v>30</v>
      </c>
      <c r="E45" s="85">
        <v>74</v>
      </c>
      <c r="F45" s="85">
        <v>2</v>
      </c>
      <c r="G45" s="85">
        <v>6</v>
      </c>
      <c r="H45" s="75">
        <v>95</v>
      </c>
      <c r="I45" s="76">
        <v>11</v>
      </c>
      <c r="J45" s="75">
        <v>152</v>
      </c>
      <c r="K45" s="76">
        <v>17</v>
      </c>
      <c r="L45" s="75">
        <v>175</v>
      </c>
      <c r="M45" s="76">
        <v>20</v>
      </c>
      <c r="N45" s="77">
        <f>+H45+J45+L45</f>
        <v>422</v>
      </c>
      <c r="O45" s="78">
        <f>+I45+K45+M45</f>
        <v>48</v>
      </c>
      <c r="P45" s="86">
        <f>IF(N45&lt;&gt;0,O45/F45,"")</f>
        <v>24</v>
      </c>
      <c r="Q45" s="101">
        <f>IF(N45&lt;&gt;0,N45/O45,"")</f>
        <v>8.791666666666666</v>
      </c>
      <c r="R45" s="75">
        <v>96</v>
      </c>
      <c r="S45" s="171">
        <f t="shared" si="1"/>
        <v>3.3958333333333335</v>
      </c>
      <c r="T45" s="75">
        <v>974817</v>
      </c>
      <c r="U45" s="76">
        <v>83190</v>
      </c>
      <c r="V45" s="105">
        <f>T45/U45</f>
        <v>11.717958889289578</v>
      </c>
      <c r="W45" s="106"/>
    </row>
    <row r="46" spans="1:23" s="5" customFormat="1" ht="12.75" customHeight="1">
      <c r="A46" s="229">
        <v>42</v>
      </c>
      <c r="B46" s="182" t="s">
        <v>44</v>
      </c>
      <c r="C46" s="74">
        <v>40424</v>
      </c>
      <c r="D46" s="150" t="s">
        <v>30</v>
      </c>
      <c r="E46" s="85">
        <v>64</v>
      </c>
      <c r="F46" s="85">
        <v>1</v>
      </c>
      <c r="G46" s="85">
        <v>11</v>
      </c>
      <c r="H46" s="75">
        <v>108</v>
      </c>
      <c r="I46" s="76">
        <v>13</v>
      </c>
      <c r="J46" s="75">
        <v>68</v>
      </c>
      <c r="K46" s="76">
        <v>8</v>
      </c>
      <c r="L46" s="75">
        <v>138</v>
      </c>
      <c r="M46" s="76">
        <v>17</v>
      </c>
      <c r="N46" s="77">
        <f>+H46+J46+L46</f>
        <v>314</v>
      </c>
      <c r="O46" s="78">
        <f>+I46+K46+M46</f>
        <v>38</v>
      </c>
      <c r="P46" s="86">
        <f>IF(N46&lt;&gt;0,O46/F46,"")</f>
        <v>38</v>
      </c>
      <c r="Q46" s="101">
        <f>IF(N46&lt;&gt;0,N46/O46,"")</f>
        <v>8.263157894736842</v>
      </c>
      <c r="R46" s="75"/>
      <c r="S46" s="135">
        <f t="shared" si="1"/>
      </c>
      <c r="T46" s="75">
        <v>990187</v>
      </c>
      <c r="U46" s="76">
        <v>102417</v>
      </c>
      <c r="V46" s="105">
        <f>T46/U46</f>
        <v>9.668189851294219</v>
      </c>
      <c r="W46" s="106"/>
    </row>
    <row r="47" spans="1:23" s="5" customFormat="1" ht="12.75" customHeight="1">
      <c r="A47" s="229">
        <v>43</v>
      </c>
      <c r="B47" s="184" t="s">
        <v>72</v>
      </c>
      <c r="C47" s="80">
        <v>40430</v>
      </c>
      <c r="D47" s="157" t="s">
        <v>7</v>
      </c>
      <c r="E47" s="81">
        <v>57</v>
      </c>
      <c r="F47" s="81">
        <v>4</v>
      </c>
      <c r="G47" s="81">
        <v>12</v>
      </c>
      <c r="H47" s="159">
        <v>40</v>
      </c>
      <c r="I47" s="160">
        <v>5</v>
      </c>
      <c r="J47" s="159">
        <v>43</v>
      </c>
      <c r="K47" s="160">
        <v>6</v>
      </c>
      <c r="L47" s="159">
        <v>167</v>
      </c>
      <c r="M47" s="160">
        <v>27</v>
      </c>
      <c r="N47" s="161">
        <f>H47+J47+L47</f>
        <v>250</v>
      </c>
      <c r="O47" s="162">
        <f>I47+K47+M47</f>
        <v>38</v>
      </c>
      <c r="P47" s="160">
        <f>O47/F47</f>
        <v>9.5</v>
      </c>
      <c r="Q47" s="163">
        <f aca="true" t="shared" si="9" ref="Q47:Q52">+N47/O47</f>
        <v>6.578947368421052</v>
      </c>
      <c r="R47" s="159">
        <v>1608</v>
      </c>
      <c r="S47" s="149">
        <f t="shared" si="1"/>
        <v>-0.8445273631840796</v>
      </c>
      <c r="T47" s="164">
        <v>357545.5</v>
      </c>
      <c r="U47" s="165">
        <v>42335</v>
      </c>
      <c r="V47" s="103">
        <f>T47/U47</f>
        <v>8.445624188024093</v>
      </c>
      <c r="W47" s="106"/>
    </row>
    <row r="48" spans="1:23" s="5" customFormat="1" ht="12.75" customHeight="1">
      <c r="A48" s="229">
        <v>44</v>
      </c>
      <c r="B48" s="182" t="s">
        <v>76</v>
      </c>
      <c r="C48" s="74">
        <v>40207</v>
      </c>
      <c r="D48" s="150" t="s">
        <v>74</v>
      </c>
      <c r="E48" s="85">
        <v>47</v>
      </c>
      <c r="F48" s="85">
        <v>1</v>
      </c>
      <c r="G48" s="85">
        <v>37</v>
      </c>
      <c r="H48" s="75">
        <v>42</v>
      </c>
      <c r="I48" s="76">
        <v>7</v>
      </c>
      <c r="J48" s="75">
        <v>66</v>
      </c>
      <c r="K48" s="76">
        <v>9</v>
      </c>
      <c r="L48" s="75">
        <v>124</v>
      </c>
      <c r="M48" s="76">
        <v>17</v>
      </c>
      <c r="N48" s="77">
        <v>232</v>
      </c>
      <c r="O48" s="78">
        <v>33</v>
      </c>
      <c r="P48" s="79">
        <f>+O48/F48</f>
        <v>33</v>
      </c>
      <c r="Q48" s="102">
        <f t="shared" si="9"/>
        <v>7.03030303030303</v>
      </c>
      <c r="R48" s="75">
        <v>190</v>
      </c>
      <c r="S48" s="171">
        <f t="shared" si="1"/>
        <v>0.22105263157894736</v>
      </c>
      <c r="T48" s="133">
        <v>1881046.5</v>
      </c>
      <c r="U48" s="130">
        <v>162294</v>
      </c>
      <c r="V48" s="183">
        <f>IF(T48&lt;&gt;0,T48/U48,"")</f>
        <v>11.59036378424341</v>
      </c>
      <c r="W48" s="106"/>
    </row>
    <row r="49" spans="1:23" s="5" customFormat="1" ht="12.75" customHeight="1">
      <c r="A49" s="229">
        <v>45</v>
      </c>
      <c r="B49" s="182" t="s">
        <v>55</v>
      </c>
      <c r="C49" s="74">
        <v>40466</v>
      </c>
      <c r="D49" s="150" t="s">
        <v>74</v>
      </c>
      <c r="E49" s="85">
        <v>10</v>
      </c>
      <c r="F49" s="85">
        <v>1</v>
      </c>
      <c r="G49" s="85">
        <v>5</v>
      </c>
      <c r="H49" s="75">
        <v>28</v>
      </c>
      <c r="I49" s="76">
        <v>4</v>
      </c>
      <c r="J49" s="75">
        <v>70</v>
      </c>
      <c r="K49" s="76">
        <v>10</v>
      </c>
      <c r="L49" s="75">
        <v>42</v>
      </c>
      <c r="M49" s="76">
        <v>6</v>
      </c>
      <c r="N49" s="77">
        <v>140</v>
      </c>
      <c r="O49" s="78">
        <v>20</v>
      </c>
      <c r="P49" s="79">
        <f>+O49/F49</f>
        <v>20</v>
      </c>
      <c r="Q49" s="102">
        <f t="shared" si="9"/>
        <v>7</v>
      </c>
      <c r="R49" s="75">
        <v>14</v>
      </c>
      <c r="S49" s="171">
        <f t="shared" si="1"/>
        <v>9</v>
      </c>
      <c r="T49" s="133">
        <v>10562</v>
      </c>
      <c r="U49" s="134">
        <v>1204</v>
      </c>
      <c r="V49" s="183">
        <f>IF(T49&lt;&gt;0,T49/U49,"")</f>
        <v>8.772425249169435</v>
      </c>
      <c r="W49" s="106"/>
    </row>
    <row r="50" spans="1:23" s="5" customFormat="1" ht="12.75" customHeight="1">
      <c r="A50" s="229">
        <v>46</v>
      </c>
      <c r="B50" s="182" t="s">
        <v>77</v>
      </c>
      <c r="C50" s="74">
        <v>40312</v>
      </c>
      <c r="D50" s="150" t="s">
        <v>74</v>
      </c>
      <c r="E50" s="85">
        <v>76</v>
      </c>
      <c r="F50" s="85">
        <v>1</v>
      </c>
      <c r="G50" s="85">
        <v>26</v>
      </c>
      <c r="H50" s="75">
        <v>28</v>
      </c>
      <c r="I50" s="76">
        <v>4</v>
      </c>
      <c r="J50" s="75">
        <v>43</v>
      </c>
      <c r="K50" s="76">
        <v>6</v>
      </c>
      <c r="L50" s="75">
        <v>59</v>
      </c>
      <c r="M50" s="76">
        <v>8</v>
      </c>
      <c r="N50" s="77">
        <v>130</v>
      </c>
      <c r="O50" s="78">
        <v>18</v>
      </c>
      <c r="P50" s="79">
        <f>+O50/F50</f>
        <v>18</v>
      </c>
      <c r="Q50" s="102">
        <f t="shared" si="9"/>
        <v>7.222222222222222</v>
      </c>
      <c r="R50" s="75">
        <v>276</v>
      </c>
      <c r="S50" s="149">
        <f t="shared" si="1"/>
        <v>-0.5289855072463768</v>
      </c>
      <c r="T50" s="133">
        <v>369664</v>
      </c>
      <c r="U50" s="130">
        <v>33211</v>
      </c>
      <c r="V50" s="183">
        <f>IF(T50&lt;&gt;0,T50/U50,"")</f>
        <v>11.130769925627051</v>
      </c>
      <c r="W50" s="106"/>
    </row>
    <row r="51" spans="1:23" s="5" customFormat="1" ht="12.75" customHeight="1" thickBot="1">
      <c r="A51" s="229">
        <v>47</v>
      </c>
      <c r="B51" s="185" t="s">
        <v>64</v>
      </c>
      <c r="C51" s="80">
        <v>40361</v>
      </c>
      <c r="D51" s="157" t="s">
        <v>32</v>
      </c>
      <c r="E51" s="81">
        <v>161</v>
      </c>
      <c r="F51" s="81">
        <v>1</v>
      </c>
      <c r="G51" s="158">
        <v>22</v>
      </c>
      <c r="H51" s="82">
        <v>0</v>
      </c>
      <c r="I51" s="79">
        <v>0</v>
      </c>
      <c r="J51" s="82">
        <v>41</v>
      </c>
      <c r="K51" s="79">
        <v>5</v>
      </c>
      <c r="L51" s="82">
        <v>31</v>
      </c>
      <c r="M51" s="79">
        <v>4</v>
      </c>
      <c r="N51" s="83">
        <f>+L51+J51+H51</f>
        <v>72</v>
      </c>
      <c r="O51" s="84">
        <f>+M51+K51+I51</f>
        <v>9</v>
      </c>
      <c r="P51" s="79">
        <f>+O51/F51</f>
        <v>9</v>
      </c>
      <c r="Q51" s="102">
        <f t="shared" si="9"/>
        <v>8</v>
      </c>
      <c r="R51" s="82">
        <v>106</v>
      </c>
      <c r="S51" s="149">
        <f t="shared" si="1"/>
        <v>-0.32075471698113206</v>
      </c>
      <c r="T51" s="82">
        <v>3661049</v>
      </c>
      <c r="U51" s="79">
        <v>334368</v>
      </c>
      <c r="V51" s="104">
        <f>+T51/U51</f>
        <v>10.949160804861709</v>
      </c>
      <c r="W51" s="106"/>
    </row>
    <row r="52" spans="1:23" s="5" customFormat="1" ht="12.75" customHeight="1" thickBot="1">
      <c r="A52" s="229">
        <v>48</v>
      </c>
      <c r="B52" s="190" t="s">
        <v>18</v>
      </c>
      <c r="C52" s="191">
        <v>40508</v>
      </c>
      <c r="D52" s="192" t="s">
        <v>19</v>
      </c>
      <c r="E52" s="137">
        <v>1</v>
      </c>
      <c r="F52" s="193">
        <v>1</v>
      </c>
      <c r="G52" s="152">
        <v>1</v>
      </c>
      <c r="H52" s="194">
        <v>96</v>
      </c>
      <c r="I52" s="195">
        <v>12</v>
      </c>
      <c r="J52" s="196">
        <v>231</v>
      </c>
      <c r="K52" s="195">
        <v>33</v>
      </c>
      <c r="L52" s="196">
        <v>202</v>
      </c>
      <c r="M52" s="195">
        <v>29</v>
      </c>
      <c r="N52" s="197">
        <f>+L52+J52+H52</f>
        <v>529</v>
      </c>
      <c r="O52" s="198">
        <f>+M52+K52+I52</f>
        <v>74</v>
      </c>
      <c r="P52" s="199">
        <f>+O52/F52</f>
        <v>74</v>
      </c>
      <c r="Q52" s="200">
        <f t="shared" si="9"/>
        <v>7.148648648648648</v>
      </c>
      <c r="R52" s="196"/>
      <c r="S52" s="201"/>
      <c r="T52" s="196">
        <v>529</v>
      </c>
      <c r="U52" s="195">
        <v>74</v>
      </c>
      <c r="V52" s="202">
        <f>+T52/U52</f>
        <v>7.148648648648648</v>
      </c>
      <c r="W52" s="106"/>
    </row>
    <row r="53" spans="1:23" s="7" customFormat="1" ht="15">
      <c r="A53" s="230"/>
      <c r="B53" s="272"/>
      <c r="C53" s="273"/>
      <c r="D53" s="274"/>
      <c r="E53" s="1"/>
      <c r="F53" s="1"/>
      <c r="G53" s="2"/>
      <c r="H53" s="111"/>
      <c r="I53" s="121"/>
      <c r="J53" s="111"/>
      <c r="K53" s="121"/>
      <c r="L53" s="111"/>
      <c r="M53" s="121"/>
      <c r="N53" s="116"/>
      <c r="O53" s="126"/>
      <c r="P53" s="129"/>
      <c r="Q53" s="132"/>
      <c r="R53" s="119"/>
      <c r="S53" s="47"/>
      <c r="T53" s="119"/>
      <c r="U53" s="129"/>
      <c r="V53" s="248"/>
      <c r="W53" s="62"/>
    </row>
    <row r="54" spans="1:23" s="7" customFormat="1" ht="15">
      <c r="A54" s="232"/>
      <c r="B54" s="233"/>
      <c r="C54" s="234"/>
      <c r="D54" s="235"/>
      <c r="E54" s="236"/>
      <c r="F54" s="236"/>
      <c r="G54" s="237"/>
      <c r="H54" s="238"/>
      <c r="I54" s="239"/>
      <c r="J54" s="238"/>
      <c r="K54" s="239"/>
      <c r="L54" s="238"/>
      <c r="M54" s="239"/>
      <c r="N54" s="240"/>
      <c r="O54" s="241"/>
      <c r="P54" s="242"/>
      <c r="Q54" s="243"/>
      <c r="R54" s="244"/>
      <c r="S54" s="245"/>
      <c r="T54" s="244"/>
      <c r="U54" s="242"/>
      <c r="V54" s="249"/>
      <c r="W54" s="62"/>
    </row>
    <row r="55" spans="1:23" s="7" customFormat="1" ht="21.75" customHeight="1">
      <c r="A55" s="265" t="s">
        <v>0</v>
      </c>
      <c r="B55" s="266"/>
      <c r="C55" s="266"/>
      <c r="D55" s="266"/>
      <c r="E55" s="266"/>
      <c r="F55" s="266"/>
      <c r="G55" s="266"/>
      <c r="H55" s="266"/>
      <c r="I55" s="266"/>
      <c r="J55" s="266"/>
      <c r="K55" s="266"/>
      <c r="L55" s="266"/>
      <c r="M55" s="266"/>
      <c r="N55" s="266"/>
      <c r="O55" s="266"/>
      <c r="P55" s="266"/>
      <c r="Q55" s="266"/>
      <c r="R55" s="266"/>
      <c r="S55" s="266"/>
      <c r="T55" s="266"/>
      <c r="U55" s="266"/>
      <c r="V55" s="266"/>
      <c r="W55" s="62"/>
    </row>
    <row r="56" spans="1:256" s="7" customFormat="1" ht="15">
      <c r="A56" s="252" t="s">
        <v>2</v>
      </c>
      <c r="B56" s="253"/>
      <c r="C56" s="253"/>
      <c r="D56" s="253"/>
      <c r="E56" s="253"/>
      <c r="F56" s="253"/>
      <c r="G56" s="253"/>
      <c r="H56" s="253"/>
      <c r="I56" s="253"/>
      <c r="J56" s="253"/>
      <c r="K56" s="253"/>
      <c r="L56" s="253"/>
      <c r="M56" s="253"/>
      <c r="N56" s="253"/>
      <c r="O56" s="253"/>
      <c r="P56" s="253"/>
      <c r="Q56" s="253"/>
      <c r="R56" s="253"/>
      <c r="S56" s="253"/>
      <c r="T56" s="253"/>
      <c r="U56" s="253"/>
      <c r="V56" s="253"/>
      <c r="W56" s="250"/>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0"/>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0"/>
      <c r="BP56" s="251"/>
      <c r="BQ56" s="251"/>
      <c r="BR56" s="251"/>
      <c r="BS56" s="251"/>
      <c r="BT56" s="251"/>
      <c r="BU56" s="251"/>
      <c r="BV56" s="251"/>
      <c r="BW56" s="251"/>
      <c r="BX56" s="251"/>
      <c r="BY56" s="251"/>
      <c r="BZ56" s="251"/>
      <c r="CA56" s="251"/>
      <c r="CB56" s="251"/>
      <c r="CC56" s="251"/>
      <c r="CD56" s="251"/>
      <c r="CE56" s="251"/>
      <c r="CF56" s="251"/>
      <c r="CG56" s="251"/>
      <c r="CH56" s="251"/>
      <c r="CI56" s="251"/>
      <c r="CJ56" s="251"/>
      <c r="CK56" s="250"/>
      <c r="CL56" s="251"/>
      <c r="CM56" s="251"/>
      <c r="CN56" s="251"/>
      <c r="CO56" s="251"/>
      <c r="CP56" s="251"/>
      <c r="CQ56" s="251"/>
      <c r="CR56" s="251"/>
      <c r="CS56" s="251"/>
      <c r="CT56" s="251"/>
      <c r="CU56" s="251"/>
      <c r="CV56" s="251"/>
      <c r="CW56" s="251"/>
      <c r="CX56" s="251"/>
      <c r="CY56" s="251"/>
      <c r="CZ56" s="251"/>
      <c r="DA56" s="251"/>
      <c r="DB56" s="251"/>
      <c r="DC56" s="251"/>
      <c r="DD56" s="251"/>
      <c r="DE56" s="251"/>
      <c r="DF56" s="251"/>
      <c r="DG56" s="250"/>
      <c r="DH56" s="251"/>
      <c r="DI56" s="251"/>
      <c r="DJ56" s="251"/>
      <c r="DK56" s="251"/>
      <c r="DL56" s="251"/>
      <c r="DM56" s="251"/>
      <c r="DN56" s="251"/>
      <c r="DO56" s="251"/>
      <c r="DP56" s="251"/>
      <c r="DQ56" s="251"/>
      <c r="DR56" s="251"/>
      <c r="DS56" s="251"/>
      <c r="DT56" s="251"/>
      <c r="DU56" s="251"/>
      <c r="DV56" s="251"/>
      <c r="DW56" s="251"/>
      <c r="DX56" s="251"/>
      <c r="DY56" s="251"/>
      <c r="DZ56" s="251"/>
      <c r="EA56" s="251"/>
      <c r="EB56" s="251"/>
      <c r="EC56" s="250"/>
      <c r="ED56" s="251"/>
      <c r="EE56" s="251"/>
      <c r="EF56" s="251"/>
      <c r="EG56" s="251"/>
      <c r="EH56" s="251"/>
      <c r="EI56" s="251"/>
      <c r="EJ56" s="251"/>
      <c r="EK56" s="251"/>
      <c r="EL56" s="251"/>
      <c r="EM56" s="251"/>
      <c r="EN56" s="251"/>
      <c r="EO56" s="251"/>
      <c r="EP56" s="251"/>
      <c r="EQ56" s="251"/>
      <c r="ER56" s="251"/>
      <c r="ES56" s="251"/>
      <c r="ET56" s="251"/>
      <c r="EU56" s="251"/>
      <c r="EV56" s="251"/>
      <c r="EW56" s="251"/>
      <c r="EX56" s="251"/>
      <c r="EY56" s="250"/>
      <c r="EZ56" s="251"/>
      <c r="FA56" s="251"/>
      <c r="FB56" s="251"/>
      <c r="FC56" s="251"/>
      <c r="FD56" s="251"/>
      <c r="FE56" s="251"/>
      <c r="FF56" s="251"/>
      <c r="FG56" s="251"/>
      <c r="FH56" s="251"/>
      <c r="FI56" s="251"/>
      <c r="FJ56" s="251"/>
      <c r="FK56" s="251"/>
      <c r="FL56" s="251"/>
      <c r="FM56" s="251"/>
      <c r="FN56" s="251"/>
      <c r="FO56" s="251"/>
      <c r="FP56" s="251"/>
      <c r="FQ56" s="251"/>
      <c r="FR56" s="251"/>
      <c r="FS56" s="251"/>
      <c r="FT56" s="251"/>
      <c r="FU56" s="250"/>
      <c r="FV56" s="251"/>
      <c r="FW56" s="251"/>
      <c r="FX56" s="251"/>
      <c r="FY56" s="251"/>
      <c r="FZ56" s="251"/>
      <c r="GA56" s="251"/>
      <c r="GB56" s="251"/>
      <c r="GC56" s="251"/>
      <c r="GD56" s="251"/>
      <c r="GE56" s="251"/>
      <c r="GF56" s="251"/>
      <c r="GG56" s="251"/>
      <c r="GH56" s="251"/>
      <c r="GI56" s="251"/>
      <c r="GJ56" s="251"/>
      <c r="GK56" s="251"/>
      <c r="GL56" s="251"/>
      <c r="GM56" s="251"/>
      <c r="GN56" s="251"/>
      <c r="GO56" s="251"/>
      <c r="GP56" s="251"/>
      <c r="GQ56" s="250"/>
      <c r="GR56" s="251"/>
      <c r="GS56" s="251"/>
      <c r="GT56" s="251"/>
      <c r="GU56" s="251"/>
      <c r="GV56" s="251"/>
      <c r="GW56" s="251"/>
      <c r="GX56" s="251"/>
      <c r="GY56" s="251"/>
      <c r="GZ56" s="251"/>
      <c r="HA56" s="251"/>
      <c r="HB56" s="251"/>
      <c r="HC56" s="251"/>
      <c r="HD56" s="251"/>
      <c r="HE56" s="251"/>
      <c r="HF56" s="251"/>
      <c r="HG56" s="251"/>
      <c r="HH56" s="251"/>
      <c r="HI56" s="251"/>
      <c r="HJ56" s="251"/>
      <c r="HK56" s="251"/>
      <c r="HL56" s="251"/>
      <c r="HM56" s="250"/>
      <c r="HN56" s="251"/>
      <c r="HO56" s="251"/>
      <c r="HP56" s="251"/>
      <c r="HQ56" s="251"/>
      <c r="HR56" s="251"/>
      <c r="HS56" s="251"/>
      <c r="HT56" s="251"/>
      <c r="HU56" s="251"/>
      <c r="HV56" s="251"/>
      <c r="HW56" s="251"/>
      <c r="HX56" s="251"/>
      <c r="HY56" s="251"/>
      <c r="HZ56" s="251"/>
      <c r="IA56" s="251"/>
      <c r="IB56" s="251"/>
      <c r="IC56" s="251"/>
      <c r="ID56" s="251"/>
      <c r="IE56" s="251"/>
      <c r="IF56" s="251"/>
      <c r="IG56" s="251"/>
      <c r="IH56" s="251"/>
      <c r="II56" s="250"/>
      <c r="IJ56" s="251"/>
      <c r="IK56" s="251"/>
      <c r="IL56" s="251"/>
      <c r="IM56" s="251"/>
      <c r="IN56" s="251"/>
      <c r="IO56" s="251"/>
      <c r="IP56" s="251"/>
      <c r="IQ56" s="251"/>
      <c r="IR56" s="251"/>
      <c r="IS56" s="251"/>
      <c r="IT56" s="251"/>
      <c r="IU56" s="251"/>
      <c r="IV56" s="251"/>
    </row>
    <row r="57" spans="1:256" s="7" customFormat="1" ht="15">
      <c r="A57" s="254"/>
      <c r="B57" s="255"/>
      <c r="C57" s="255"/>
      <c r="D57" s="255"/>
      <c r="E57" s="255"/>
      <c r="F57" s="255"/>
      <c r="G57" s="255"/>
      <c r="H57" s="255"/>
      <c r="I57" s="255"/>
      <c r="J57" s="255"/>
      <c r="K57" s="255"/>
      <c r="L57" s="255"/>
      <c r="M57" s="255"/>
      <c r="N57" s="255"/>
      <c r="O57" s="255"/>
      <c r="P57" s="255"/>
      <c r="Q57" s="255"/>
      <c r="R57" s="255"/>
      <c r="S57" s="255"/>
      <c r="T57" s="255"/>
      <c r="U57" s="255"/>
      <c r="V57" s="256"/>
      <c r="W57" s="250"/>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0"/>
      <c r="AT57" s="251"/>
      <c r="AU57" s="251"/>
      <c r="AV57" s="251"/>
      <c r="AW57" s="251"/>
      <c r="AX57" s="251"/>
      <c r="AY57" s="251"/>
      <c r="AZ57" s="251"/>
      <c r="BA57" s="251"/>
      <c r="BB57" s="251"/>
      <c r="BC57" s="251"/>
      <c r="BD57" s="251"/>
      <c r="BE57" s="251"/>
      <c r="BF57" s="251"/>
      <c r="BG57" s="251"/>
      <c r="BH57" s="251"/>
      <c r="BI57" s="251"/>
      <c r="BJ57" s="251"/>
      <c r="BK57" s="251"/>
      <c r="BL57" s="251"/>
      <c r="BM57" s="251"/>
      <c r="BN57" s="251"/>
      <c r="BO57" s="250"/>
      <c r="BP57" s="251"/>
      <c r="BQ57" s="251"/>
      <c r="BR57" s="251"/>
      <c r="BS57" s="251"/>
      <c r="BT57" s="251"/>
      <c r="BU57" s="251"/>
      <c r="BV57" s="251"/>
      <c r="BW57" s="251"/>
      <c r="BX57" s="251"/>
      <c r="BY57" s="251"/>
      <c r="BZ57" s="251"/>
      <c r="CA57" s="251"/>
      <c r="CB57" s="251"/>
      <c r="CC57" s="251"/>
      <c r="CD57" s="251"/>
      <c r="CE57" s="251"/>
      <c r="CF57" s="251"/>
      <c r="CG57" s="251"/>
      <c r="CH57" s="251"/>
      <c r="CI57" s="251"/>
      <c r="CJ57" s="251"/>
      <c r="CK57" s="250"/>
      <c r="CL57" s="251"/>
      <c r="CM57" s="251"/>
      <c r="CN57" s="251"/>
      <c r="CO57" s="251"/>
      <c r="CP57" s="251"/>
      <c r="CQ57" s="251"/>
      <c r="CR57" s="251"/>
      <c r="CS57" s="251"/>
      <c r="CT57" s="251"/>
      <c r="CU57" s="251"/>
      <c r="CV57" s="251"/>
      <c r="CW57" s="251"/>
      <c r="CX57" s="251"/>
      <c r="CY57" s="251"/>
      <c r="CZ57" s="251"/>
      <c r="DA57" s="251"/>
      <c r="DB57" s="251"/>
      <c r="DC57" s="251"/>
      <c r="DD57" s="251"/>
      <c r="DE57" s="251"/>
      <c r="DF57" s="251"/>
      <c r="DG57" s="250"/>
      <c r="DH57" s="251"/>
      <c r="DI57" s="251"/>
      <c r="DJ57" s="251"/>
      <c r="DK57" s="251"/>
      <c r="DL57" s="251"/>
      <c r="DM57" s="251"/>
      <c r="DN57" s="251"/>
      <c r="DO57" s="251"/>
      <c r="DP57" s="251"/>
      <c r="DQ57" s="251"/>
      <c r="DR57" s="251"/>
      <c r="DS57" s="251"/>
      <c r="DT57" s="251"/>
      <c r="DU57" s="251"/>
      <c r="DV57" s="251"/>
      <c r="DW57" s="251"/>
      <c r="DX57" s="251"/>
      <c r="DY57" s="251"/>
      <c r="DZ57" s="251"/>
      <c r="EA57" s="251"/>
      <c r="EB57" s="251"/>
      <c r="EC57" s="250"/>
      <c r="ED57" s="251"/>
      <c r="EE57" s="251"/>
      <c r="EF57" s="251"/>
      <c r="EG57" s="251"/>
      <c r="EH57" s="251"/>
      <c r="EI57" s="251"/>
      <c r="EJ57" s="251"/>
      <c r="EK57" s="251"/>
      <c r="EL57" s="251"/>
      <c r="EM57" s="251"/>
      <c r="EN57" s="251"/>
      <c r="EO57" s="251"/>
      <c r="EP57" s="251"/>
      <c r="EQ57" s="251"/>
      <c r="ER57" s="251"/>
      <c r="ES57" s="251"/>
      <c r="ET57" s="251"/>
      <c r="EU57" s="251"/>
      <c r="EV57" s="251"/>
      <c r="EW57" s="251"/>
      <c r="EX57" s="251"/>
      <c r="EY57" s="250"/>
      <c r="EZ57" s="251"/>
      <c r="FA57" s="251"/>
      <c r="FB57" s="251"/>
      <c r="FC57" s="251"/>
      <c r="FD57" s="251"/>
      <c r="FE57" s="251"/>
      <c r="FF57" s="251"/>
      <c r="FG57" s="251"/>
      <c r="FH57" s="251"/>
      <c r="FI57" s="251"/>
      <c r="FJ57" s="251"/>
      <c r="FK57" s="251"/>
      <c r="FL57" s="251"/>
      <c r="FM57" s="251"/>
      <c r="FN57" s="251"/>
      <c r="FO57" s="251"/>
      <c r="FP57" s="251"/>
      <c r="FQ57" s="251"/>
      <c r="FR57" s="251"/>
      <c r="FS57" s="251"/>
      <c r="FT57" s="251"/>
      <c r="FU57" s="250"/>
      <c r="FV57" s="251"/>
      <c r="FW57" s="251"/>
      <c r="FX57" s="251"/>
      <c r="FY57" s="251"/>
      <c r="FZ57" s="251"/>
      <c r="GA57" s="251"/>
      <c r="GB57" s="251"/>
      <c r="GC57" s="251"/>
      <c r="GD57" s="251"/>
      <c r="GE57" s="251"/>
      <c r="GF57" s="251"/>
      <c r="GG57" s="251"/>
      <c r="GH57" s="251"/>
      <c r="GI57" s="251"/>
      <c r="GJ57" s="251"/>
      <c r="GK57" s="251"/>
      <c r="GL57" s="251"/>
      <c r="GM57" s="251"/>
      <c r="GN57" s="251"/>
      <c r="GO57" s="251"/>
      <c r="GP57" s="251"/>
      <c r="GQ57" s="250"/>
      <c r="GR57" s="251"/>
      <c r="GS57" s="251"/>
      <c r="GT57" s="251"/>
      <c r="GU57" s="251"/>
      <c r="GV57" s="251"/>
      <c r="GW57" s="251"/>
      <c r="GX57" s="251"/>
      <c r="GY57" s="251"/>
      <c r="GZ57" s="251"/>
      <c r="HA57" s="251"/>
      <c r="HB57" s="251"/>
      <c r="HC57" s="251"/>
      <c r="HD57" s="251"/>
      <c r="HE57" s="251"/>
      <c r="HF57" s="251"/>
      <c r="HG57" s="251"/>
      <c r="HH57" s="251"/>
      <c r="HI57" s="251"/>
      <c r="HJ57" s="251"/>
      <c r="HK57" s="251"/>
      <c r="HL57" s="251"/>
      <c r="HM57" s="250"/>
      <c r="HN57" s="251"/>
      <c r="HO57" s="251"/>
      <c r="HP57" s="251"/>
      <c r="HQ57" s="251"/>
      <c r="HR57" s="251"/>
      <c r="HS57" s="251"/>
      <c r="HT57" s="251"/>
      <c r="HU57" s="251"/>
      <c r="HV57" s="251"/>
      <c r="HW57" s="251"/>
      <c r="HX57" s="251"/>
      <c r="HY57" s="251"/>
      <c r="HZ57" s="251"/>
      <c r="IA57" s="251"/>
      <c r="IB57" s="251"/>
      <c r="IC57" s="251"/>
      <c r="ID57" s="251"/>
      <c r="IE57" s="251"/>
      <c r="IF57" s="251"/>
      <c r="IG57" s="251"/>
      <c r="IH57" s="251"/>
      <c r="II57" s="250"/>
      <c r="IJ57" s="251"/>
      <c r="IK57" s="251"/>
      <c r="IL57" s="251"/>
      <c r="IM57" s="251"/>
      <c r="IN57" s="251"/>
      <c r="IO57" s="251"/>
      <c r="IP57" s="251"/>
      <c r="IQ57" s="251"/>
      <c r="IR57" s="251"/>
      <c r="IS57" s="251"/>
      <c r="IT57" s="251"/>
      <c r="IU57" s="251"/>
      <c r="IV57" s="251"/>
    </row>
    <row r="58" spans="1:256" s="7" customFormat="1" ht="15">
      <c r="A58" s="257"/>
      <c r="B58" s="258"/>
      <c r="C58" s="258"/>
      <c r="D58" s="258"/>
      <c r="E58" s="258"/>
      <c r="F58" s="258"/>
      <c r="G58" s="258"/>
      <c r="H58" s="258"/>
      <c r="I58" s="258"/>
      <c r="J58" s="258"/>
      <c r="K58" s="258"/>
      <c r="L58" s="258"/>
      <c r="M58" s="258"/>
      <c r="N58" s="258"/>
      <c r="O58" s="258"/>
      <c r="P58" s="258"/>
      <c r="Q58" s="258"/>
      <c r="R58" s="258"/>
      <c r="S58" s="258"/>
      <c r="T58" s="258"/>
      <c r="U58" s="258"/>
      <c r="V58" s="258"/>
      <c r="W58" s="250"/>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0"/>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0"/>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0"/>
      <c r="CL58" s="251"/>
      <c r="CM58" s="251"/>
      <c r="CN58" s="251"/>
      <c r="CO58" s="251"/>
      <c r="CP58" s="251"/>
      <c r="CQ58" s="251"/>
      <c r="CR58" s="251"/>
      <c r="CS58" s="251"/>
      <c r="CT58" s="251"/>
      <c r="CU58" s="251"/>
      <c r="CV58" s="251"/>
      <c r="CW58" s="251"/>
      <c r="CX58" s="251"/>
      <c r="CY58" s="251"/>
      <c r="CZ58" s="251"/>
      <c r="DA58" s="251"/>
      <c r="DB58" s="251"/>
      <c r="DC58" s="251"/>
      <c r="DD58" s="251"/>
      <c r="DE58" s="251"/>
      <c r="DF58" s="251"/>
      <c r="DG58" s="250"/>
      <c r="DH58" s="251"/>
      <c r="DI58" s="251"/>
      <c r="DJ58" s="251"/>
      <c r="DK58" s="251"/>
      <c r="DL58" s="251"/>
      <c r="DM58" s="251"/>
      <c r="DN58" s="251"/>
      <c r="DO58" s="251"/>
      <c r="DP58" s="251"/>
      <c r="DQ58" s="251"/>
      <c r="DR58" s="251"/>
      <c r="DS58" s="251"/>
      <c r="DT58" s="251"/>
      <c r="DU58" s="251"/>
      <c r="DV58" s="251"/>
      <c r="DW58" s="251"/>
      <c r="DX58" s="251"/>
      <c r="DY58" s="251"/>
      <c r="DZ58" s="251"/>
      <c r="EA58" s="251"/>
      <c r="EB58" s="251"/>
      <c r="EC58" s="250"/>
      <c r="ED58" s="251"/>
      <c r="EE58" s="251"/>
      <c r="EF58" s="251"/>
      <c r="EG58" s="251"/>
      <c r="EH58" s="251"/>
      <c r="EI58" s="251"/>
      <c r="EJ58" s="251"/>
      <c r="EK58" s="251"/>
      <c r="EL58" s="251"/>
      <c r="EM58" s="251"/>
      <c r="EN58" s="251"/>
      <c r="EO58" s="251"/>
      <c r="EP58" s="251"/>
      <c r="EQ58" s="251"/>
      <c r="ER58" s="251"/>
      <c r="ES58" s="251"/>
      <c r="ET58" s="251"/>
      <c r="EU58" s="251"/>
      <c r="EV58" s="251"/>
      <c r="EW58" s="251"/>
      <c r="EX58" s="251"/>
      <c r="EY58" s="250"/>
      <c r="EZ58" s="251"/>
      <c r="FA58" s="251"/>
      <c r="FB58" s="251"/>
      <c r="FC58" s="251"/>
      <c r="FD58" s="251"/>
      <c r="FE58" s="251"/>
      <c r="FF58" s="251"/>
      <c r="FG58" s="251"/>
      <c r="FH58" s="251"/>
      <c r="FI58" s="251"/>
      <c r="FJ58" s="251"/>
      <c r="FK58" s="251"/>
      <c r="FL58" s="251"/>
      <c r="FM58" s="251"/>
      <c r="FN58" s="251"/>
      <c r="FO58" s="251"/>
      <c r="FP58" s="251"/>
      <c r="FQ58" s="251"/>
      <c r="FR58" s="251"/>
      <c r="FS58" s="251"/>
      <c r="FT58" s="251"/>
      <c r="FU58" s="250"/>
      <c r="FV58" s="251"/>
      <c r="FW58" s="251"/>
      <c r="FX58" s="251"/>
      <c r="FY58" s="251"/>
      <c r="FZ58" s="251"/>
      <c r="GA58" s="251"/>
      <c r="GB58" s="251"/>
      <c r="GC58" s="251"/>
      <c r="GD58" s="251"/>
      <c r="GE58" s="251"/>
      <c r="GF58" s="251"/>
      <c r="GG58" s="251"/>
      <c r="GH58" s="251"/>
      <c r="GI58" s="251"/>
      <c r="GJ58" s="251"/>
      <c r="GK58" s="251"/>
      <c r="GL58" s="251"/>
      <c r="GM58" s="251"/>
      <c r="GN58" s="251"/>
      <c r="GO58" s="251"/>
      <c r="GP58" s="251"/>
      <c r="GQ58" s="250"/>
      <c r="GR58" s="251"/>
      <c r="GS58" s="251"/>
      <c r="GT58" s="251"/>
      <c r="GU58" s="251"/>
      <c r="GV58" s="251"/>
      <c r="GW58" s="251"/>
      <c r="GX58" s="251"/>
      <c r="GY58" s="251"/>
      <c r="GZ58" s="251"/>
      <c r="HA58" s="251"/>
      <c r="HB58" s="251"/>
      <c r="HC58" s="251"/>
      <c r="HD58" s="251"/>
      <c r="HE58" s="251"/>
      <c r="HF58" s="251"/>
      <c r="HG58" s="251"/>
      <c r="HH58" s="251"/>
      <c r="HI58" s="251"/>
      <c r="HJ58" s="251"/>
      <c r="HK58" s="251"/>
      <c r="HL58" s="251"/>
      <c r="HM58" s="250"/>
      <c r="HN58" s="251"/>
      <c r="HO58" s="251"/>
      <c r="HP58" s="251"/>
      <c r="HQ58" s="251"/>
      <c r="HR58" s="251"/>
      <c r="HS58" s="251"/>
      <c r="HT58" s="251"/>
      <c r="HU58" s="251"/>
      <c r="HV58" s="251"/>
      <c r="HW58" s="251"/>
      <c r="HX58" s="251"/>
      <c r="HY58" s="251"/>
      <c r="HZ58" s="251"/>
      <c r="IA58" s="251"/>
      <c r="IB58" s="251"/>
      <c r="IC58" s="251"/>
      <c r="ID58" s="251"/>
      <c r="IE58" s="251"/>
      <c r="IF58" s="251"/>
      <c r="IG58" s="251"/>
      <c r="IH58" s="251"/>
      <c r="II58" s="250"/>
      <c r="IJ58" s="251"/>
      <c r="IK58" s="251"/>
      <c r="IL58" s="251"/>
      <c r="IM58" s="251"/>
      <c r="IN58" s="251"/>
      <c r="IO58" s="251"/>
      <c r="IP58" s="251"/>
      <c r="IQ58" s="251"/>
      <c r="IR58" s="251"/>
      <c r="IS58" s="251"/>
      <c r="IT58" s="251"/>
      <c r="IU58" s="251"/>
      <c r="IV58" s="251"/>
    </row>
    <row r="59" spans="1:256" s="7" customFormat="1" ht="10.5" customHeight="1">
      <c r="A59" s="252" t="s">
        <v>1</v>
      </c>
      <c r="B59" s="259"/>
      <c r="C59" s="259"/>
      <c r="D59" s="259"/>
      <c r="E59" s="259"/>
      <c r="F59" s="259"/>
      <c r="G59" s="259"/>
      <c r="H59" s="259"/>
      <c r="I59" s="259"/>
      <c r="J59" s="259"/>
      <c r="K59" s="259"/>
      <c r="L59" s="259"/>
      <c r="M59" s="259"/>
      <c r="N59" s="259"/>
      <c r="O59" s="259"/>
      <c r="P59" s="259"/>
      <c r="Q59" s="259"/>
      <c r="R59" s="259"/>
      <c r="S59" s="259"/>
      <c r="T59" s="259"/>
      <c r="U59" s="259"/>
      <c r="V59" s="259"/>
      <c r="W59" s="250"/>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0"/>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0"/>
      <c r="BP59" s="251"/>
      <c r="BQ59" s="251"/>
      <c r="BR59" s="251"/>
      <c r="BS59" s="251"/>
      <c r="BT59" s="251"/>
      <c r="BU59" s="251"/>
      <c r="BV59" s="251"/>
      <c r="BW59" s="251"/>
      <c r="BX59" s="251"/>
      <c r="BY59" s="251"/>
      <c r="BZ59" s="251"/>
      <c r="CA59" s="251"/>
      <c r="CB59" s="251"/>
      <c r="CC59" s="251"/>
      <c r="CD59" s="251"/>
      <c r="CE59" s="251"/>
      <c r="CF59" s="251"/>
      <c r="CG59" s="251"/>
      <c r="CH59" s="251"/>
      <c r="CI59" s="251"/>
      <c r="CJ59" s="251"/>
      <c r="CK59" s="250"/>
      <c r="CL59" s="251"/>
      <c r="CM59" s="251"/>
      <c r="CN59" s="251"/>
      <c r="CO59" s="251"/>
      <c r="CP59" s="251"/>
      <c r="CQ59" s="251"/>
      <c r="CR59" s="251"/>
      <c r="CS59" s="251"/>
      <c r="CT59" s="251"/>
      <c r="CU59" s="251"/>
      <c r="CV59" s="251"/>
      <c r="CW59" s="251"/>
      <c r="CX59" s="251"/>
      <c r="CY59" s="251"/>
      <c r="CZ59" s="251"/>
      <c r="DA59" s="251"/>
      <c r="DB59" s="251"/>
      <c r="DC59" s="251"/>
      <c r="DD59" s="251"/>
      <c r="DE59" s="251"/>
      <c r="DF59" s="251"/>
      <c r="DG59" s="250"/>
      <c r="DH59" s="251"/>
      <c r="DI59" s="251"/>
      <c r="DJ59" s="251"/>
      <c r="DK59" s="251"/>
      <c r="DL59" s="251"/>
      <c r="DM59" s="251"/>
      <c r="DN59" s="251"/>
      <c r="DO59" s="251"/>
      <c r="DP59" s="251"/>
      <c r="DQ59" s="251"/>
      <c r="DR59" s="251"/>
      <c r="DS59" s="251"/>
      <c r="DT59" s="251"/>
      <c r="DU59" s="251"/>
      <c r="DV59" s="251"/>
      <c r="DW59" s="251"/>
      <c r="DX59" s="251"/>
      <c r="DY59" s="251"/>
      <c r="DZ59" s="251"/>
      <c r="EA59" s="251"/>
      <c r="EB59" s="251"/>
      <c r="EC59" s="250"/>
      <c r="ED59" s="251"/>
      <c r="EE59" s="251"/>
      <c r="EF59" s="251"/>
      <c r="EG59" s="251"/>
      <c r="EH59" s="251"/>
      <c r="EI59" s="251"/>
      <c r="EJ59" s="251"/>
      <c r="EK59" s="251"/>
      <c r="EL59" s="251"/>
      <c r="EM59" s="251"/>
      <c r="EN59" s="251"/>
      <c r="EO59" s="251"/>
      <c r="EP59" s="251"/>
      <c r="EQ59" s="251"/>
      <c r="ER59" s="251"/>
      <c r="ES59" s="251"/>
      <c r="ET59" s="251"/>
      <c r="EU59" s="251"/>
      <c r="EV59" s="251"/>
      <c r="EW59" s="251"/>
      <c r="EX59" s="251"/>
      <c r="EY59" s="250"/>
      <c r="EZ59" s="251"/>
      <c r="FA59" s="251"/>
      <c r="FB59" s="251"/>
      <c r="FC59" s="251"/>
      <c r="FD59" s="251"/>
      <c r="FE59" s="251"/>
      <c r="FF59" s="251"/>
      <c r="FG59" s="251"/>
      <c r="FH59" s="251"/>
      <c r="FI59" s="251"/>
      <c r="FJ59" s="251"/>
      <c r="FK59" s="251"/>
      <c r="FL59" s="251"/>
      <c r="FM59" s="251"/>
      <c r="FN59" s="251"/>
      <c r="FO59" s="251"/>
      <c r="FP59" s="251"/>
      <c r="FQ59" s="251"/>
      <c r="FR59" s="251"/>
      <c r="FS59" s="251"/>
      <c r="FT59" s="251"/>
      <c r="FU59" s="250"/>
      <c r="FV59" s="251"/>
      <c r="FW59" s="251"/>
      <c r="FX59" s="251"/>
      <c r="FY59" s="251"/>
      <c r="FZ59" s="251"/>
      <c r="GA59" s="251"/>
      <c r="GB59" s="251"/>
      <c r="GC59" s="251"/>
      <c r="GD59" s="251"/>
      <c r="GE59" s="251"/>
      <c r="GF59" s="251"/>
      <c r="GG59" s="251"/>
      <c r="GH59" s="251"/>
      <c r="GI59" s="251"/>
      <c r="GJ59" s="251"/>
      <c r="GK59" s="251"/>
      <c r="GL59" s="251"/>
      <c r="GM59" s="251"/>
      <c r="GN59" s="251"/>
      <c r="GO59" s="251"/>
      <c r="GP59" s="251"/>
      <c r="GQ59" s="250"/>
      <c r="GR59" s="251"/>
      <c r="GS59" s="251"/>
      <c r="GT59" s="251"/>
      <c r="GU59" s="251"/>
      <c r="GV59" s="251"/>
      <c r="GW59" s="251"/>
      <c r="GX59" s="251"/>
      <c r="GY59" s="251"/>
      <c r="GZ59" s="251"/>
      <c r="HA59" s="251"/>
      <c r="HB59" s="251"/>
      <c r="HC59" s="251"/>
      <c r="HD59" s="251"/>
      <c r="HE59" s="251"/>
      <c r="HF59" s="251"/>
      <c r="HG59" s="251"/>
      <c r="HH59" s="251"/>
      <c r="HI59" s="251"/>
      <c r="HJ59" s="251"/>
      <c r="HK59" s="251"/>
      <c r="HL59" s="251"/>
      <c r="HM59" s="250"/>
      <c r="HN59" s="251"/>
      <c r="HO59" s="251"/>
      <c r="HP59" s="251"/>
      <c r="HQ59" s="251"/>
      <c r="HR59" s="251"/>
      <c r="HS59" s="251"/>
      <c r="HT59" s="251"/>
      <c r="HU59" s="251"/>
      <c r="HV59" s="251"/>
      <c r="HW59" s="251"/>
      <c r="HX59" s="251"/>
      <c r="HY59" s="251"/>
      <c r="HZ59" s="251"/>
      <c r="IA59" s="251"/>
      <c r="IB59" s="251"/>
      <c r="IC59" s="251"/>
      <c r="ID59" s="251"/>
      <c r="IE59" s="251"/>
      <c r="IF59" s="251"/>
      <c r="IG59" s="251"/>
      <c r="IH59" s="251"/>
      <c r="II59" s="250"/>
      <c r="IJ59" s="251"/>
      <c r="IK59" s="251"/>
      <c r="IL59" s="251"/>
      <c r="IM59" s="251"/>
      <c r="IN59" s="251"/>
      <c r="IO59" s="251"/>
      <c r="IP59" s="251"/>
      <c r="IQ59" s="251"/>
      <c r="IR59" s="251"/>
      <c r="IS59" s="251"/>
      <c r="IT59" s="251"/>
      <c r="IU59" s="251"/>
      <c r="IV59" s="251"/>
    </row>
    <row r="60" spans="1:256" s="7" customFormat="1" ht="12" customHeight="1">
      <c r="A60" s="260"/>
      <c r="B60" s="261"/>
      <c r="C60" s="261"/>
      <c r="D60" s="261"/>
      <c r="E60" s="261"/>
      <c r="F60" s="261"/>
      <c r="G60" s="261"/>
      <c r="H60" s="261"/>
      <c r="I60" s="261"/>
      <c r="J60" s="261"/>
      <c r="K60" s="261"/>
      <c r="L60" s="261"/>
      <c r="M60" s="261"/>
      <c r="N60" s="261"/>
      <c r="O60" s="261"/>
      <c r="P60" s="261"/>
      <c r="Q60" s="261"/>
      <c r="R60" s="261"/>
      <c r="S60" s="261"/>
      <c r="T60" s="261"/>
      <c r="U60" s="261"/>
      <c r="V60" s="262"/>
      <c r="W60" s="250"/>
      <c r="X60" s="251"/>
      <c r="Y60" s="251"/>
      <c r="Z60" s="251"/>
      <c r="AA60" s="251"/>
      <c r="AB60" s="251"/>
      <c r="AC60" s="251"/>
      <c r="AD60" s="251"/>
      <c r="AE60" s="251"/>
      <c r="AF60" s="251"/>
      <c r="AG60" s="251"/>
      <c r="AH60" s="251"/>
      <c r="AI60" s="251"/>
      <c r="AJ60" s="251"/>
      <c r="AK60" s="251"/>
      <c r="AL60" s="251"/>
      <c r="AM60" s="251"/>
      <c r="AN60" s="251"/>
      <c r="AO60" s="251"/>
      <c r="AP60" s="251"/>
      <c r="AQ60" s="251"/>
      <c r="AR60" s="251"/>
      <c r="AS60" s="250"/>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0"/>
      <c r="BP60" s="251"/>
      <c r="BQ60" s="251"/>
      <c r="BR60" s="251"/>
      <c r="BS60" s="251"/>
      <c r="BT60" s="251"/>
      <c r="BU60" s="251"/>
      <c r="BV60" s="251"/>
      <c r="BW60" s="251"/>
      <c r="BX60" s="251"/>
      <c r="BY60" s="251"/>
      <c r="BZ60" s="251"/>
      <c r="CA60" s="251"/>
      <c r="CB60" s="251"/>
      <c r="CC60" s="251"/>
      <c r="CD60" s="251"/>
      <c r="CE60" s="251"/>
      <c r="CF60" s="251"/>
      <c r="CG60" s="251"/>
      <c r="CH60" s="251"/>
      <c r="CI60" s="251"/>
      <c r="CJ60" s="251"/>
      <c r="CK60" s="250"/>
      <c r="CL60" s="251"/>
      <c r="CM60" s="251"/>
      <c r="CN60" s="251"/>
      <c r="CO60" s="251"/>
      <c r="CP60" s="251"/>
      <c r="CQ60" s="251"/>
      <c r="CR60" s="251"/>
      <c r="CS60" s="251"/>
      <c r="CT60" s="251"/>
      <c r="CU60" s="251"/>
      <c r="CV60" s="251"/>
      <c r="CW60" s="251"/>
      <c r="CX60" s="251"/>
      <c r="CY60" s="251"/>
      <c r="CZ60" s="251"/>
      <c r="DA60" s="251"/>
      <c r="DB60" s="251"/>
      <c r="DC60" s="251"/>
      <c r="DD60" s="251"/>
      <c r="DE60" s="251"/>
      <c r="DF60" s="251"/>
      <c r="DG60" s="250"/>
      <c r="DH60" s="251"/>
      <c r="DI60" s="251"/>
      <c r="DJ60" s="251"/>
      <c r="DK60" s="251"/>
      <c r="DL60" s="251"/>
      <c r="DM60" s="251"/>
      <c r="DN60" s="251"/>
      <c r="DO60" s="251"/>
      <c r="DP60" s="251"/>
      <c r="DQ60" s="251"/>
      <c r="DR60" s="251"/>
      <c r="DS60" s="251"/>
      <c r="DT60" s="251"/>
      <c r="DU60" s="251"/>
      <c r="DV60" s="251"/>
      <c r="DW60" s="251"/>
      <c r="DX60" s="251"/>
      <c r="DY60" s="251"/>
      <c r="DZ60" s="251"/>
      <c r="EA60" s="251"/>
      <c r="EB60" s="251"/>
      <c r="EC60" s="250"/>
      <c r="ED60" s="251"/>
      <c r="EE60" s="251"/>
      <c r="EF60" s="251"/>
      <c r="EG60" s="251"/>
      <c r="EH60" s="251"/>
      <c r="EI60" s="251"/>
      <c r="EJ60" s="251"/>
      <c r="EK60" s="251"/>
      <c r="EL60" s="251"/>
      <c r="EM60" s="251"/>
      <c r="EN60" s="251"/>
      <c r="EO60" s="251"/>
      <c r="EP60" s="251"/>
      <c r="EQ60" s="251"/>
      <c r="ER60" s="251"/>
      <c r="ES60" s="251"/>
      <c r="ET60" s="251"/>
      <c r="EU60" s="251"/>
      <c r="EV60" s="251"/>
      <c r="EW60" s="251"/>
      <c r="EX60" s="251"/>
      <c r="EY60" s="250"/>
      <c r="EZ60" s="251"/>
      <c r="FA60" s="251"/>
      <c r="FB60" s="251"/>
      <c r="FC60" s="251"/>
      <c r="FD60" s="251"/>
      <c r="FE60" s="251"/>
      <c r="FF60" s="251"/>
      <c r="FG60" s="251"/>
      <c r="FH60" s="251"/>
      <c r="FI60" s="251"/>
      <c r="FJ60" s="251"/>
      <c r="FK60" s="251"/>
      <c r="FL60" s="251"/>
      <c r="FM60" s="251"/>
      <c r="FN60" s="251"/>
      <c r="FO60" s="251"/>
      <c r="FP60" s="251"/>
      <c r="FQ60" s="251"/>
      <c r="FR60" s="251"/>
      <c r="FS60" s="251"/>
      <c r="FT60" s="251"/>
      <c r="FU60" s="250"/>
      <c r="FV60" s="251"/>
      <c r="FW60" s="251"/>
      <c r="FX60" s="251"/>
      <c r="FY60" s="251"/>
      <c r="FZ60" s="251"/>
      <c r="GA60" s="251"/>
      <c r="GB60" s="251"/>
      <c r="GC60" s="251"/>
      <c r="GD60" s="251"/>
      <c r="GE60" s="251"/>
      <c r="GF60" s="251"/>
      <c r="GG60" s="251"/>
      <c r="GH60" s="251"/>
      <c r="GI60" s="251"/>
      <c r="GJ60" s="251"/>
      <c r="GK60" s="251"/>
      <c r="GL60" s="251"/>
      <c r="GM60" s="251"/>
      <c r="GN60" s="251"/>
      <c r="GO60" s="251"/>
      <c r="GP60" s="251"/>
      <c r="GQ60" s="250"/>
      <c r="GR60" s="251"/>
      <c r="GS60" s="251"/>
      <c r="GT60" s="251"/>
      <c r="GU60" s="251"/>
      <c r="GV60" s="251"/>
      <c r="GW60" s="251"/>
      <c r="GX60" s="251"/>
      <c r="GY60" s="251"/>
      <c r="GZ60" s="251"/>
      <c r="HA60" s="251"/>
      <c r="HB60" s="251"/>
      <c r="HC60" s="251"/>
      <c r="HD60" s="251"/>
      <c r="HE60" s="251"/>
      <c r="HF60" s="251"/>
      <c r="HG60" s="251"/>
      <c r="HH60" s="251"/>
      <c r="HI60" s="251"/>
      <c r="HJ60" s="251"/>
      <c r="HK60" s="251"/>
      <c r="HL60" s="251"/>
      <c r="HM60" s="250"/>
      <c r="HN60" s="251"/>
      <c r="HO60" s="251"/>
      <c r="HP60" s="251"/>
      <c r="HQ60" s="251"/>
      <c r="HR60" s="251"/>
      <c r="HS60" s="251"/>
      <c r="HT60" s="251"/>
      <c r="HU60" s="251"/>
      <c r="HV60" s="251"/>
      <c r="HW60" s="251"/>
      <c r="HX60" s="251"/>
      <c r="HY60" s="251"/>
      <c r="HZ60" s="251"/>
      <c r="IA60" s="251"/>
      <c r="IB60" s="251"/>
      <c r="IC60" s="251"/>
      <c r="ID60" s="251"/>
      <c r="IE60" s="251"/>
      <c r="IF60" s="251"/>
      <c r="IG60" s="251"/>
      <c r="IH60" s="251"/>
      <c r="II60" s="250"/>
      <c r="IJ60" s="251"/>
      <c r="IK60" s="251"/>
      <c r="IL60" s="251"/>
      <c r="IM60" s="251"/>
      <c r="IN60" s="251"/>
      <c r="IO60" s="251"/>
      <c r="IP60" s="251"/>
      <c r="IQ60" s="251"/>
      <c r="IR60" s="251"/>
      <c r="IS60" s="251"/>
      <c r="IT60" s="251"/>
      <c r="IU60" s="251"/>
      <c r="IV60" s="251"/>
    </row>
    <row r="61" spans="1:256" s="7" customFormat="1" ht="12" customHeight="1">
      <c r="A61" s="260"/>
      <c r="B61" s="261"/>
      <c r="C61" s="261"/>
      <c r="D61" s="261"/>
      <c r="E61" s="261"/>
      <c r="F61" s="261"/>
      <c r="G61" s="261"/>
      <c r="H61" s="261"/>
      <c r="I61" s="261"/>
      <c r="J61" s="261"/>
      <c r="K61" s="261"/>
      <c r="L61" s="261"/>
      <c r="M61" s="261"/>
      <c r="N61" s="261"/>
      <c r="O61" s="261"/>
      <c r="P61" s="261"/>
      <c r="Q61" s="261"/>
      <c r="R61" s="261"/>
      <c r="S61" s="261"/>
      <c r="T61" s="261"/>
      <c r="U61" s="261"/>
      <c r="V61" s="262"/>
      <c r="W61" s="250"/>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0"/>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0"/>
      <c r="BP61" s="251"/>
      <c r="BQ61" s="251"/>
      <c r="BR61" s="251"/>
      <c r="BS61" s="251"/>
      <c r="BT61" s="251"/>
      <c r="BU61" s="251"/>
      <c r="BV61" s="251"/>
      <c r="BW61" s="251"/>
      <c r="BX61" s="251"/>
      <c r="BY61" s="251"/>
      <c r="BZ61" s="251"/>
      <c r="CA61" s="251"/>
      <c r="CB61" s="251"/>
      <c r="CC61" s="251"/>
      <c r="CD61" s="251"/>
      <c r="CE61" s="251"/>
      <c r="CF61" s="251"/>
      <c r="CG61" s="251"/>
      <c r="CH61" s="251"/>
      <c r="CI61" s="251"/>
      <c r="CJ61" s="251"/>
      <c r="CK61" s="250"/>
      <c r="CL61" s="251"/>
      <c r="CM61" s="251"/>
      <c r="CN61" s="251"/>
      <c r="CO61" s="251"/>
      <c r="CP61" s="251"/>
      <c r="CQ61" s="251"/>
      <c r="CR61" s="251"/>
      <c r="CS61" s="251"/>
      <c r="CT61" s="251"/>
      <c r="CU61" s="251"/>
      <c r="CV61" s="251"/>
      <c r="CW61" s="251"/>
      <c r="CX61" s="251"/>
      <c r="CY61" s="251"/>
      <c r="CZ61" s="251"/>
      <c r="DA61" s="251"/>
      <c r="DB61" s="251"/>
      <c r="DC61" s="251"/>
      <c r="DD61" s="251"/>
      <c r="DE61" s="251"/>
      <c r="DF61" s="251"/>
      <c r="DG61" s="250"/>
      <c r="DH61" s="251"/>
      <c r="DI61" s="251"/>
      <c r="DJ61" s="251"/>
      <c r="DK61" s="251"/>
      <c r="DL61" s="251"/>
      <c r="DM61" s="251"/>
      <c r="DN61" s="251"/>
      <c r="DO61" s="251"/>
      <c r="DP61" s="251"/>
      <c r="DQ61" s="251"/>
      <c r="DR61" s="251"/>
      <c r="DS61" s="251"/>
      <c r="DT61" s="251"/>
      <c r="DU61" s="251"/>
      <c r="DV61" s="251"/>
      <c r="DW61" s="251"/>
      <c r="DX61" s="251"/>
      <c r="DY61" s="251"/>
      <c r="DZ61" s="251"/>
      <c r="EA61" s="251"/>
      <c r="EB61" s="251"/>
      <c r="EC61" s="250"/>
      <c r="ED61" s="251"/>
      <c r="EE61" s="251"/>
      <c r="EF61" s="251"/>
      <c r="EG61" s="251"/>
      <c r="EH61" s="251"/>
      <c r="EI61" s="251"/>
      <c r="EJ61" s="251"/>
      <c r="EK61" s="251"/>
      <c r="EL61" s="251"/>
      <c r="EM61" s="251"/>
      <c r="EN61" s="251"/>
      <c r="EO61" s="251"/>
      <c r="EP61" s="251"/>
      <c r="EQ61" s="251"/>
      <c r="ER61" s="251"/>
      <c r="ES61" s="251"/>
      <c r="ET61" s="251"/>
      <c r="EU61" s="251"/>
      <c r="EV61" s="251"/>
      <c r="EW61" s="251"/>
      <c r="EX61" s="251"/>
      <c r="EY61" s="250"/>
      <c r="EZ61" s="251"/>
      <c r="FA61" s="251"/>
      <c r="FB61" s="251"/>
      <c r="FC61" s="251"/>
      <c r="FD61" s="251"/>
      <c r="FE61" s="251"/>
      <c r="FF61" s="251"/>
      <c r="FG61" s="251"/>
      <c r="FH61" s="251"/>
      <c r="FI61" s="251"/>
      <c r="FJ61" s="251"/>
      <c r="FK61" s="251"/>
      <c r="FL61" s="251"/>
      <c r="FM61" s="251"/>
      <c r="FN61" s="251"/>
      <c r="FO61" s="251"/>
      <c r="FP61" s="251"/>
      <c r="FQ61" s="251"/>
      <c r="FR61" s="251"/>
      <c r="FS61" s="251"/>
      <c r="FT61" s="251"/>
      <c r="FU61" s="250"/>
      <c r="FV61" s="251"/>
      <c r="FW61" s="251"/>
      <c r="FX61" s="251"/>
      <c r="FY61" s="251"/>
      <c r="FZ61" s="251"/>
      <c r="GA61" s="251"/>
      <c r="GB61" s="251"/>
      <c r="GC61" s="251"/>
      <c r="GD61" s="251"/>
      <c r="GE61" s="251"/>
      <c r="GF61" s="251"/>
      <c r="GG61" s="251"/>
      <c r="GH61" s="251"/>
      <c r="GI61" s="251"/>
      <c r="GJ61" s="251"/>
      <c r="GK61" s="251"/>
      <c r="GL61" s="251"/>
      <c r="GM61" s="251"/>
      <c r="GN61" s="251"/>
      <c r="GO61" s="251"/>
      <c r="GP61" s="251"/>
      <c r="GQ61" s="250"/>
      <c r="GR61" s="251"/>
      <c r="GS61" s="251"/>
      <c r="GT61" s="251"/>
      <c r="GU61" s="251"/>
      <c r="GV61" s="251"/>
      <c r="GW61" s="251"/>
      <c r="GX61" s="251"/>
      <c r="GY61" s="251"/>
      <c r="GZ61" s="251"/>
      <c r="HA61" s="251"/>
      <c r="HB61" s="251"/>
      <c r="HC61" s="251"/>
      <c r="HD61" s="251"/>
      <c r="HE61" s="251"/>
      <c r="HF61" s="251"/>
      <c r="HG61" s="251"/>
      <c r="HH61" s="251"/>
      <c r="HI61" s="251"/>
      <c r="HJ61" s="251"/>
      <c r="HK61" s="251"/>
      <c r="HL61" s="251"/>
      <c r="HM61" s="250"/>
      <c r="HN61" s="251"/>
      <c r="HO61" s="251"/>
      <c r="HP61" s="251"/>
      <c r="HQ61" s="251"/>
      <c r="HR61" s="251"/>
      <c r="HS61" s="251"/>
      <c r="HT61" s="251"/>
      <c r="HU61" s="251"/>
      <c r="HV61" s="251"/>
      <c r="HW61" s="251"/>
      <c r="HX61" s="251"/>
      <c r="HY61" s="251"/>
      <c r="HZ61" s="251"/>
      <c r="IA61" s="251"/>
      <c r="IB61" s="251"/>
      <c r="IC61" s="251"/>
      <c r="ID61" s="251"/>
      <c r="IE61" s="251"/>
      <c r="IF61" s="251"/>
      <c r="IG61" s="251"/>
      <c r="IH61" s="251"/>
      <c r="II61" s="250"/>
      <c r="IJ61" s="251"/>
      <c r="IK61" s="251"/>
      <c r="IL61" s="251"/>
      <c r="IM61" s="251"/>
      <c r="IN61" s="251"/>
      <c r="IO61" s="251"/>
      <c r="IP61" s="251"/>
      <c r="IQ61" s="251"/>
      <c r="IR61" s="251"/>
      <c r="IS61" s="251"/>
      <c r="IT61" s="251"/>
      <c r="IU61" s="251"/>
      <c r="IV61" s="251"/>
    </row>
    <row r="62" spans="1:23" s="10" customFormat="1" ht="12" customHeight="1">
      <c r="A62" s="263"/>
      <c r="B62" s="264"/>
      <c r="C62" s="264"/>
      <c r="D62" s="264"/>
      <c r="E62" s="264"/>
      <c r="F62" s="264"/>
      <c r="G62" s="264"/>
      <c r="H62" s="264"/>
      <c r="I62" s="264"/>
      <c r="J62" s="264"/>
      <c r="K62" s="264"/>
      <c r="L62" s="264"/>
      <c r="M62" s="264"/>
      <c r="N62" s="264"/>
      <c r="O62" s="264"/>
      <c r="P62" s="264"/>
      <c r="Q62" s="264"/>
      <c r="R62" s="264"/>
      <c r="S62" s="264"/>
      <c r="T62" s="264"/>
      <c r="U62" s="264"/>
      <c r="V62" s="264"/>
      <c r="W62" s="63"/>
    </row>
  </sheetData>
  <sheetProtection/>
  <mergeCells count="17">
    <mergeCell ref="A2:V2"/>
    <mergeCell ref="R3:S3"/>
    <mergeCell ref="E3:E4"/>
    <mergeCell ref="H3:I3"/>
    <mergeCell ref="F3:F4"/>
    <mergeCell ref="T3:V3"/>
    <mergeCell ref="B3:B4"/>
    <mergeCell ref="A56:V58"/>
    <mergeCell ref="A59:V62"/>
    <mergeCell ref="A55:V55"/>
    <mergeCell ref="C3:C4"/>
    <mergeCell ref="G3:G4"/>
    <mergeCell ref="D3:D4"/>
    <mergeCell ref="B53:D53"/>
    <mergeCell ref="L3:M3"/>
    <mergeCell ref="J3:K3"/>
    <mergeCell ref="N3:Q3"/>
  </mergeCells>
  <printOptions/>
  <pageMargins left="0.3" right="0.13" top="1" bottom="1" header="0.5" footer="0.5"/>
  <pageSetup orientation="portrait" paperSize="9" scale="35"/>
  <ignoredErrors>
    <ignoredError sqref="S8:T49" emptyCellReference="1"/>
    <ignoredError sqref="P21:Q44 P17:Q20 N21:O44" formula="1"/>
    <ignoredError sqref="V46 V6:V8" unlockedFormula="1"/>
    <ignoredError sqref="V9:V45" formula="1" unlockedFormula="1"/>
  </ignoredErrors>
  <drawing r:id="rId1"/>
</worksheet>
</file>

<file path=xl/worksheets/sheet2.xml><?xml version="1.0" encoding="utf-8"?>
<worksheet xmlns="http://schemas.openxmlformats.org/spreadsheetml/2006/main" xmlns:r="http://schemas.openxmlformats.org/officeDocument/2006/relationships">
  <dimension ref="A1:IV34"/>
  <sheetViews>
    <sheetView zoomScale="120" zoomScaleNormal="120" zoomScalePageLayoutView="0" workbookViewId="0" topLeftCell="B1">
      <selection activeCell="T11" sqref="T11"/>
    </sheetView>
  </sheetViews>
  <sheetFormatPr defaultColWidth="4.421875" defaultRowHeight="12.75"/>
  <cols>
    <col min="1" max="1" width="4.140625" style="72" bestFit="1" customWidth="1"/>
    <col min="2" max="2" width="48.421875" style="15" customWidth="1"/>
    <col min="3" max="3" width="8.14062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3.421875" style="21" bestFit="1" customWidth="1"/>
    <col min="15" max="15" width="8.57421875" style="25" bestFit="1" customWidth="1"/>
    <col min="16" max="16" width="7.28125" style="39" bestFit="1" customWidth="1"/>
    <col min="17" max="17" width="5.8515625" style="40" bestFit="1" customWidth="1"/>
    <col min="18" max="18" width="13.28125" style="41" hidden="1" customWidth="1"/>
    <col min="19" max="19" width="9.8515625" style="42" hidden="1" customWidth="1"/>
    <col min="20" max="20" width="12.7109375" style="41" bestFit="1" customWidth="1"/>
    <col min="21" max="21" width="9.140625" style="39" bestFit="1" customWidth="1"/>
    <col min="22" max="22" width="5.8515625" style="40" bestFit="1" customWidth="1"/>
    <col min="23" max="23" width="2.421875" style="43" bestFit="1" customWidth="1"/>
    <col min="24" max="26" width="4.421875" style="6" customWidth="1"/>
    <col min="27" max="27" width="2.140625" style="6" bestFit="1" customWidth="1"/>
    <col min="28" max="16384" width="4.421875" style="6" customWidth="1"/>
  </cols>
  <sheetData>
    <row r="1" spans="1:23" s="38" customFormat="1" ht="47.25" customHeight="1">
      <c r="A1" s="65"/>
      <c r="B1" s="26"/>
      <c r="C1" s="27"/>
      <c r="D1" s="28"/>
      <c r="E1" s="29"/>
      <c r="F1" s="29"/>
      <c r="G1" s="29"/>
      <c r="H1" s="30"/>
      <c r="I1" s="31"/>
      <c r="J1" s="32"/>
      <c r="K1" s="33"/>
      <c r="L1" s="34"/>
      <c r="M1" s="35"/>
      <c r="N1" s="36"/>
      <c r="O1" s="37"/>
      <c r="P1" s="39"/>
      <c r="Q1" s="40"/>
      <c r="R1" s="41"/>
      <c r="S1" s="42"/>
      <c r="T1" s="41"/>
      <c r="U1" s="39"/>
      <c r="V1" s="40"/>
      <c r="W1" s="43"/>
    </row>
    <row r="2" spans="1:23" s="3" customFormat="1" ht="21" customHeight="1" thickBot="1">
      <c r="A2" s="284" t="s">
        <v>20</v>
      </c>
      <c r="B2" s="285"/>
      <c r="C2" s="285"/>
      <c r="D2" s="285"/>
      <c r="E2" s="285"/>
      <c r="F2" s="285"/>
      <c r="G2" s="285"/>
      <c r="H2" s="285"/>
      <c r="I2" s="285"/>
      <c r="J2" s="285"/>
      <c r="K2" s="285"/>
      <c r="L2" s="285"/>
      <c r="M2" s="285"/>
      <c r="N2" s="285"/>
      <c r="O2" s="285"/>
      <c r="P2" s="285"/>
      <c r="Q2" s="285"/>
      <c r="R2" s="285"/>
      <c r="S2" s="285"/>
      <c r="T2" s="285"/>
      <c r="U2" s="285"/>
      <c r="V2" s="285"/>
      <c r="W2" s="43"/>
    </row>
    <row r="3" spans="1:23" s="56" customFormat="1" ht="20.25" customHeight="1">
      <c r="A3" s="66"/>
      <c r="B3" s="286" t="s">
        <v>21</v>
      </c>
      <c r="C3" s="288" t="s">
        <v>26</v>
      </c>
      <c r="D3" s="290" t="s">
        <v>57</v>
      </c>
      <c r="E3" s="290" t="s">
        <v>34</v>
      </c>
      <c r="F3" s="290" t="s">
        <v>35</v>
      </c>
      <c r="G3" s="290" t="s">
        <v>36</v>
      </c>
      <c r="H3" s="293" t="s">
        <v>58</v>
      </c>
      <c r="I3" s="293"/>
      <c r="J3" s="293" t="s">
        <v>59</v>
      </c>
      <c r="K3" s="293"/>
      <c r="L3" s="293" t="s">
        <v>60</v>
      </c>
      <c r="M3" s="293"/>
      <c r="N3" s="294" t="s">
        <v>37</v>
      </c>
      <c r="O3" s="294"/>
      <c r="P3" s="294"/>
      <c r="Q3" s="294"/>
      <c r="R3" s="293" t="s">
        <v>56</v>
      </c>
      <c r="S3" s="293"/>
      <c r="T3" s="294" t="s">
        <v>22</v>
      </c>
      <c r="U3" s="294"/>
      <c r="V3" s="295"/>
      <c r="W3" s="55"/>
    </row>
    <row r="4" spans="1:23" s="56" customFormat="1" ht="24.75" thickBot="1">
      <c r="A4" s="67"/>
      <c r="B4" s="287"/>
      <c r="C4" s="289"/>
      <c r="D4" s="291"/>
      <c r="E4" s="292"/>
      <c r="F4" s="292"/>
      <c r="G4" s="292"/>
      <c r="H4" s="57" t="s">
        <v>63</v>
      </c>
      <c r="I4" s="58" t="s">
        <v>62</v>
      </c>
      <c r="J4" s="57" t="s">
        <v>63</v>
      </c>
      <c r="K4" s="58" t="s">
        <v>62</v>
      </c>
      <c r="L4" s="57" t="s">
        <v>63</v>
      </c>
      <c r="M4" s="58" t="s">
        <v>62</v>
      </c>
      <c r="N4" s="57" t="s">
        <v>63</v>
      </c>
      <c r="O4" s="58" t="s">
        <v>62</v>
      </c>
      <c r="P4" s="58" t="s">
        <v>23</v>
      </c>
      <c r="Q4" s="59" t="s">
        <v>24</v>
      </c>
      <c r="R4" s="57" t="s">
        <v>63</v>
      </c>
      <c r="S4" s="60" t="s">
        <v>61</v>
      </c>
      <c r="T4" s="57" t="s">
        <v>63</v>
      </c>
      <c r="U4" s="58" t="s">
        <v>62</v>
      </c>
      <c r="V4" s="61" t="s">
        <v>24</v>
      </c>
      <c r="W4" s="55"/>
    </row>
    <row r="5" spans="1:23" s="4" customFormat="1" ht="15" customHeight="1">
      <c r="A5" s="68">
        <v>1</v>
      </c>
      <c r="B5" s="177" t="s">
        <v>78</v>
      </c>
      <c r="C5" s="93">
        <v>40487</v>
      </c>
      <c r="D5" s="178" t="s">
        <v>3</v>
      </c>
      <c r="E5" s="108">
        <v>383</v>
      </c>
      <c r="F5" s="108">
        <v>408</v>
      </c>
      <c r="G5" s="108">
        <v>4</v>
      </c>
      <c r="H5" s="94">
        <v>425829</v>
      </c>
      <c r="I5" s="95">
        <v>48609</v>
      </c>
      <c r="J5" s="94">
        <v>740218</v>
      </c>
      <c r="K5" s="95">
        <v>79980</v>
      </c>
      <c r="L5" s="94">
        <v>741300</v>
      </c>
      <c r="M5" s="95">
        <v>79711</v>
      </c>
      <c r="N5" s="96">
        <f aca="true" t="shared" si="0" ref="N5:O8">+H5+J5+L5</f>
        <v>1907347</v>
      </c>
      <c r="O5" s="97">
        <f t="shared" si="0"/>
        <v>208300</v>
      </c>
      <c r="P5" s="136">
        <f>+O5/F5</f>
        <v>510.53921568627453</v>
      </c>
      <c r="Q5" s="179">
        <f>+N5/O5</f>
        <v>9.156730676908305</v>
      </c>
      <c r="R5" s="94">
        <v>4150605</v>
      </c>
      <c r="S5" s="180">
        <f aca="true" t="shared" si="1" ref="S5:S24">IF(R5&lt;&gt;0,-(R5-N5)/R5,"")</f>
        <v>-0.5404653056602592</v>
      </c>
      <c r="T5" s="94">
        <v>27015652</v>
      </c>
      <c r="U5" s="95">
        <v>2919036</v>
      </c>
      <c r="V5" s="181">
        <f>+T5/U5</f>
        <v>9.254991031285671</v>
      </c>
      <c r="W5" s="98">
        <v>1</v>
      </c>
    </row>
    <row r="6" spans="1:23" s="4" customFormat="1" ht="15" customHeight="1">
      <c r="A6" s="68">
        <v>2</v>
      </c>
      <c r="B6" s="182" t="s">
        <v>8</v>
      </c>
      <c r="C6" s="74">
        <v>40499</v>
      </c>
      <c r="D6" s="150" t="s">
        <v>30</v>
      </c>
      <c r="E6" s="85">
        <v>216</v>
      </c>
      <c r="F6" s="85">
        <v>339</v>
      </c>
      <c r="G6" s="85">
        <v>2</v>
      </c>
      <c r="H6" s="75">
        <v>237327</v>
      </c>
      <c r="I6" s="76">
        <v>24210</v>
      </c>
      <c r="J6" s="75">
        <v>482843</v>
      </c>
      <c r="K6" s="76">
        <v>48581</v>
      </c>
      <c r="L6" s="75">
        <v>344102</v>
      </c>
      <c r="M6" s="76">
        <v>34927</v>
      </c>
      <c r="N6" s="77">
        <f t="shared" si="0"/>
        <v>1064272</v>
      </c>
      <c r="O6" s="78">
        <f t="shared" si="0"/>
        <v>107718</v>
      </c>
      <c r="P6" s="86">
        <f>IF(N6&lt;&gt;0,O6/F6,"")</f>
        <v>317.75221238938053</v>
      </c>
      <c r="Q6" s="101">
        <f>IF(N6&lt;&gt;0,N6/O6,"")</f>
        <v>9.880168588351065</v>
      </c>
      <c r="R6" s="75">
        <v>2491455</v>
      </c>
      <c r="S6" s="149">
        <f t="shared" si="1"/>
        <v>-0.5728311368256701</v>
      </c>
      <c r="T6" s="75">
        <v>6006374</v>
      </c>
      <c r="U6" s="76">
        <v>615415</v>
      </c>
      <c r="V6" s="105">
        <f>T6/U6</f>
        <v>9.759875856129604</v>
      </c>
      <c r="W6" s="99"/>
    </row>
    <row r="7" spans="1:23" s="5" customFormat="1" ht="15" customHeight="1" thickBot="1">
      <c r="A7" s="73">
        <v>3</v>
      </c>
      <c r="B7" s="211" t="s">
        <v>38</v>
      </c>
      <c r="C7" s="144">
        <v>40494</v>
      </c>
      <c r="D7" s="212" t="s">
        <v>30</v>
      </c>
      <c r="E7" s="145">
        <v>144</v>
      </c>
      <c r="F7" s="145">
        <v>172</v>
      </c>
      <c r="G7" s="151">
        <v>3</v>
      </c>
      <c r="H7" s="146">
        <v>163034</v>
      </c>
      <c r="I7" s="147">
        <v>14092</v>
      </c>
      <c r="J7" s="146">
        <v>261495</v>
      </c>
      <c r="K7" s="147">
        <v>22144</v>
      </c>
      <c r="L7" s="146">
        <v>226994</v>
      </c>
      <c r="M7" s="147">
        <v>19267</v>
      </c>
      <c r="N7" s="213">
        <f t="shared" si="0"/>
        <v>651523</v>
      </c>
      <c r="O7" s="214">
        <f t="shared" si="0"/>
        <v>55503</v>
      </c>
      <c r="P7" s="109">
        <f>IF(N7&lt;&gt;0,O7/F7,"")</f>
        <v>322.6918604651163</v>
      </c>
      <c r="Q7" s="215">
        <f>IF(N7&lt;&gt;0,N7/O7,"")</f>
        <v>11.738518638632145</v>
      </c>
      <c r="R7" s="146">
        <v>1213693</v>
      </c>
      <c r="S7" s="216">
        <f t="shared" si="1"/>
        <v>-0.4631896204394357</v>
      </c>
      <c r="T7" s="146">
        <v>5144574</v>
      </c>
      <c r="U7" s="147">
        <v>432923</v>
      </c>
      <c r="V7" s="217">
        <f>T7/U7</f>
        <v>11.88334646114898</v>
      </c>
      <c r="W7" s="98">
        <v>1</v>
      </c>
    </row>
    <row r="8" spans="1:23" s="5" customFormat="1" ht="15" customHeight="1" thickBot="1">
      <c r="A8" s="69">
        <v>4</v>
      </c>
      <c r="B8" s="203" t="s">
        <v>9</v>
      </c>
      <c r="C8" s="138">
        <v>40508</v>
      </c>
      <c r="D8" s="204" t="s">
        <v>30</v>
      </c>
      <c r="E8" s="139">
        <v>72</v>
      </c>
      <c r="F8" s="205">
        <v>72</v>
      </c>
      <c r="G8" s="152">
        <v>1</v>
      </c>
      <c r="H8" s="206">
        <v>126071</v>
      </c>
      <c r="I8" s="141">
        <v>10394</v>
      </c>
      <c r="J8" s="140">
        <v>184487</v>
      </c>
      <c r="K8" s="141">
        <v>14655</v>
      </c>
      <c r="L8" s="140">
        <v>140040</v>
      </c>
      <c r="M8" s="141">
        <v>11082</v>
      </c>
      <c r="N8" s="207">
        <f t="shared" si="0"/>
        <v>450598</v>
      </c>
      <c r="O8" s="208">
        <f t="shared" si="0"/>
        <v>36131</v>
      </c>
      <c r="P8" s="142">
        <f>IF(N8&lt;&gt;0,O8/F8,"")</f>
        <v>501.81944444444446</v>
      </c>
      <c r="Q8" s="209">
        <f>IF(N8&lt;&gt;0,N8/O8,"")</f>
        <v>12.471229691954278</v>
      </c>
      <c r="R8" s="140"/>
      <c r="S8" s="143">
        <f t="shared" si="1"/>
      </c>
      <c r="T8" s="140">
        <v>450598</v>
      </c>
      <c r="U8" s="141">
        <v>36131</v>
      </c>
      <c r="V8" s="210">
        <f>T8/U8</f>
        <v>12.471229691954278</v>
      </c>
      <c r="W8" s="98">
        <v>1</v>
      </c>
    </row>
    <row r="9" spans="1:23" s="5" customFormat="1" ht="15" customHeight="1">
      <c r="A9" s="69">
        <v>5</v>
      </c>
      <c r="B9" s="182" t="s">
        <v>53</v>
      </c>
      <c r="C9" s="80">
        <v>40501</v>
      </c>
      <c r="D9" s="150" t="s">
        <v>54</v>
      </c>
      <c r="E9" s="85">
        <v>121</v>
      </c>
      <c r="F9" s="85">
        <v>121</v>
      </c>
      <c r="G9" s="139">
        <v>2</v>
      </c>
      <c r="H9" s="153">
        <v>91395</v>
      </c>
      <c r="I9" s="154">
        <v>8783</v>
      </c>
      <c r="J9" s="153">
        <v>156142</v>
      </c>
      <c r="K9" s="154">
        <v>13935</v>
      </c>
      <c r="L9" s="153">
        <v>140030</v>
      </c>
      <c r="M9" s="154">
        <v>12561</v>
      </c>
      <c r="N9" s="155">
        <v>387567</v>
      </c>
      <c r="O9" s="156">
        <v>35279</v>
      </c>
      <c r="P9" s="79">
        <f>+O9/F9</f>
        <v>291.56198347107437</v>
      </c>
      <c r="Q9" s="102">
        <f aca="true" t="shared" si="2" ref="Q9:Q20">+N9/O9</f>
        <v>10.985770571728224</v>
      </c>
      <c r="R9" s="153">
        <v>453624.5</v>
      </c>
      <c r="S9" s="149">
        <f t="shared" si="1"/>
        <v>-0.14562154380991327</v>
      </c>
      <c r="T9" s="153">
        <v>1069943</v>
      </c>
      <c r="U9" s="154">
        <v>100348</v>
      </c>
      <c r="V9" s="183">
        <f>IF(T9&lt;&gt;0,T9/U9,"")</f>
        <v>10.662325108621996</v>
      </c>
      <c r="W9" s="98"/>
    </row>
    <row r="10" spans="1:23" s="5" customFormat="1" ht="15" customHeight="1">
      <c r="A10" s="69">
        <v>6</v>
      </c>
      <c r="B10" s="184" t="s">
        <v>39</v>
      </c>
      <c r="C10" s="80">
        <v>40487</v>
      </c>
      <c r="D10" s="157" t="s">
        <v>28</v>
      </c>
      <c r="E10" s="81">
        <v>162</v>
      </c>
      <c r="F10" s="81">
        <v>131</v>
      </c>
      <c r="G10" s="81">
        <v>4</v>
      </c>
      <c r="H10" s="82">
        <v>34479</v>
      </c>
      <c r="I10" s="79">
        <v>4189</v>
      </c>
      <c r="J10" s="82">
        <v>61122</v>
      </c>
      <c r="K10" s="79">
        <v>7003</v>
      </c>
      <c r="L10" s="82">
        <v>55635</v>
      </c>
      <c r="M10" s="79">
        <v>6400</v>
      </c>
      <c r="N10" s="83">
        <f>SUM(H10+J10+L10)</f>
        <v>151236</v>
      </c>
      <c r="O10" s="84">
        <f>SUM(I10+K10+M10)</f>
        <v>17592</v>
      </c>
      <c r="P10" s="79">
        <f>+O10/F10</f>
        <v>134.29007633587787</v>
      </c>
      <c r="Q10" s="102">
        <f t="shared" si="2"/>
        <v>8.596862210095498</v>
      </c>
      <c r="R10" s="82">
        <v>372820</v>
      </c>
      <c r="S10" s="149">
        <f t="shared" si="1"/>
        <v>-0.594345796899308</v>
      </c>
      <c r="T10" s="82">
        <v>2113276</v>
      </c>
      <c r="U10" s="79">
        <v>226621</v>
      </c>
      <c r="V10" s="103">
        <f>T10/U10</f>
        <v>9.325155215094806</v>
      </c>
      <c r="W10" s="98"/>
    </row>
    <row r="11" spans="1:23" s="5" customFormat="1" ht="15" customHeight="1" thickBot="1">
      <c r="A11" s="69">
        <v>7</v>
      </c>
      <c r="B11" s="184" t="s">
        <v>66</v>
      </c>
      <c r="C11" s="80">
        <v>40480</v>
      </c>
      <c r="D11" s="157" t="s">
        <v>7</v>
      </c>
      <c r="E11" s="81">
        <v>100</v>
      </c>
      <c r="F11" s="81">
        <v>102</v>
      </c>
      <c r="G11" s="158">
        <v>5</v>
      </c>
      <c r="H11" s="159">
        <v>5283.5</v>
      </c>
      <c r="I11" s="160">
        <v>695</v>
      </c>
      <c r="J11" s="159">
        <v>39344.5</v>
      </c>
      <c r="K11" s="160">
        <v>4183</v>
      </c>
      <c r="L11" s="159">
        <v>43881</v>
      </c>
      <c r="M11" s="160">
        <v>4594</v>
      </c>
      <c r="N11" s="161">
        <f aca="true" t="shared" si="3" ref="N11:O13">H11+J11+L11</f>
        <v>88509</v>
      </c>
      <c r="O11" s="162">
        <f t="shared" si="3"/>
        <v>9472</v>
      </c>
      <c r="P11" s="160">
        <f>O11/F11</f>
        <v>92.86274509803921</v>
      </c>
      <c r="Q11" s="163">
        <f t="shared" si="2"/>
        <v>9.344277871621621</v>
      </c>
      <c r="R11" s="159">
        <v>221074.5</v>
      </c>
      <c r="S11" s="149">
        <f t="shared" si="1"/>
        <v>-0.599641749726902</v>
      </c>
      <c r="T11" s="164">
        <v>2356909</v>
      </c>
      <c r="U11" s="165">
        <v>223668</v>
      </c>
      <c r="V11" s="103">
        <f>T11/U11</f>
        <v>10.537533308296224</v>
      </c>
      <c r="W11" s="98"/>
    </row>
    <row r="12" spans="1:23" s="5" customFormat="1" ht="15" customHeight="1" thickBot="1">
      <c r="A12" s="69">
        <v>8</v>
      </c>
      <c r="B12" s="184" t="s">
        <v>10</v>
      </c>
      <c r="C12" s="80">
        <v>40508</v>
      </c>
      <c r="D12" s="157" t="s">
        <v>7</v>
      </c>
      <c r="E12" s="81">
        <v>34</v>
      </c>
      <c r="F12" s="166">
        <v>34</v>
      </c>
      <c r="G12" s="167">
        <v>1</v>
      </c>
      <c r="H12" s="168">
        <v>19579.5</v>
      </c>
      <c r="I12" s="160">
        <v>1688</v>
      </c>
      <c r="J12" s="159">
        <v>37916</v>
      </c>
      <c r="K12" s="160">
        <v>3033</v>
      </c>
      <c r="L12" s="159">
        <v>30637.5</v>
      </c>
      <c r="M12" s="160">
        <v>2472</v>
      </c>
      <c r="N12" s="161">
        <f t="shared" si="3"/>
        <v>88133</v>
      </c>
      <c r="O12" s="162">
        <f t="shared" si="3"/>
        <v>7193</v>
      </c>
      <c r="P12" s="160">
        <f>O12/F12</f>
        <v>211.55882352941177</v>
      </c>
      <c r="Q12" s="163">
        <f t="shared" si="2"/>
        <v>12.252606700959266</v>
      </c>
      <c r="R12" s="159"/>
      <c r="S12" s="135">
        <f t="shared" si="1"/>
      </c>
      <c r="T12" s="164">
        <v>88133</v>
      </c>
      <c r="U12" s="165">
        <v>7193</v>
      </c>
      <c r="V12" s="103">
        <f>T12/U12</f>
        <v>12.252606700959266</v>
      </c>
      <c r="W12" s="99"/>
    </row>
    <row r="13" spans="1:23" s="5" customFormat="1" ht="15" customHeight="1">
      <c r="A13" s="69">
        <v>9</v>
      </c>
      <c r="B13" s="184" t="s">
        <v>65</v>
      </c>
      <c r="C13" s="80">
        <v>40494</v>
      </c>
      <c r="D13" s="157" t="s">
        <v>7</v>
      </c>
      <c r="E13" s="81">
        <v>80</v>
      </c>
      <c r="F13" s="81">
        <v>77</v>
      </c>
      <c r="G13" s="100">
        <v>3</v>
      </c>
      <c r="H13" s="159">
        <v>13863</v>
      </c>
      <c r="I13" s="160">
        <v>1483</v>
      </c>
      <c r="J13" s="159">
        <v>26628</v>
      </c>
      <c r="K13" s="160">
        <v>2634</v>
      </c>
      <c r="L13" s="159">
        <v>22257</v>
      </c>
      <c r="M13" s="160">
        <v>2285</v>
      </c>
      <c r="N13" s="161">
        <f t="shared" si="3"/>
        <v>62748</v>
      </c>
      <c r="O13" s="162">
        <f t="shared" si="3"/>
        <v>6402</v>
      </c>
      <c r="P13" s="160">
        <f>O13/F13</f>
        <v>83.14285714285714</v>
      </c>
      <c r="Q13" s="163">
        <f t="shared" si="2"/>
        <v>9.801312089971884</v>
      </c>
      <c r="R13" s="159">
        <v>187605.5</v>
      </c>
      <c r="S13" s="149">
        <f t="shared" si="1"/>
        <v>-0.6655321938855737</v>
      </c>
      <c r="T13" s="164">
        <v>723553</v>
      </c>
      <c r="U13" s="165">
        <v>65147</v>
      </c>
      <c r="V13" s="103">
        <f>T13/U13</f>
        <v>11.10646691328841</v>
      </c>
      <c r="W13" s="98"/>
    </row>
    <row r="14" spans="1:23" s="5" customFormat="1" ht="15" customHeight="1">
      <c r="A14" s="69">
        <v>10</v>
      </c>
      <c r="B14" s="185" t="s">
        <v>40</v>
      </c>
      <c r="C14" s="80">
        <v>40494</v>
      </c>
      <c r="D14" s="157" t="s">
        <v>32</v>
      </c>
      <c r="E14" s="81">
        <v>72</v>
      </c>
      <c r="F14" s="81">
        <v>59</v>
      </c>
      <c r="G14" s="81">
        <v>3</v>
      </c>
      <c r="H14" s="82">
        <v>14047</v>
      </c>
      <c r="I14" s="79">
        <v>1434</v>
      </c>
      <c r="J14" s="82">
        <v>24174</v>
      </c>
      <c r="K14" s="79">
        <v>2370</v>
      </c>
      <c r="L14" s="82">
        <v>20490</v>
      </c>
      <c r="M14" s="79">
        <v>1961</v>
      </c>
      <c r="N14" s="83">
        <f aca="true" t="shared" si="4" ref="N14:O16">+L14+J14+H14</f>
        <v>58711</v>
      </c>
      <c r="O14" s="84">
        <f t="shared" si="4"/>
        <v>5765</v>
      </c>
      <c r="P14" s="79">
        <f>+O14/F14</f>
        <v>97.71186440677967</v>
      </c>
      <c r="Q14" s="102">
        <f t="shared" si="2"/>
        <v>10.184041630529055</v>
      </c>
      <c r="R14" s="82">
        <v>195119</v>
      </c>
      <c r="S14" s="149">
        <f t="shared" si="1"/>
        <v>-0.6991015739113055</v>
      </c>
      <c r="T14" s="82">
        <v>868661</v>
      </c>
      <c r="U14" s="79">
        <v>79843</v>
      </c>
      <c r="V14" s="104">
        <f>+T14/U14</f>
        <v>10.879613741968614</v>
      </c>
      <c r="W14" s="98"/>
    </row>
    <row r="15" spans="1:23" s="5" customFormat="1" ht="15" customHeight="1" thickBot="1">
      <c r="A15" s="69">
        <v>11</v>
      </c>
      <c r="B15" s="185" t="s">
        <v>41</v>
      </c>
      <c r="C15" s="80">
        <v>40487</v>
      </c>
      <c r="D15" s="157" t="s">
        <v>32</v>
      </c>
      <c r="E15" s="81">
        <v>205</v>
      </c>
      <c r="F15" s="81">
        <v>109</v>
      </c>
      <c r="G15" s="158">
        <v>4</v>
      </c>
      <c r="H15" s="82">
        <v>9180</v>
      </c>
      <c r="I15" s="79">
        <v>1325</v>
      </c>
      <c r="J15" s="82">
        <v>22516</v>
      </c>
      <c r="K15" s="79">
        <v>2970</v>
      </c>
      <c r="L15" s="82">
        <v>22396</v>
      </c>
      <c r="M15" s="79">
        <v>2826</v>
      </c>
      <c r="N15" s="83">
        <f t="shared" si="4"/>
        <v>54092</v>
      </c>
      <c r="O15" s="84">
        <f t="shared" si="4"/>
        <v>7121</v>
      </c>
      <c r="P15" s="79">
        <f>+O15/F15</f>
        <v>65.3302752293578</v>
      </c>
      <c r="Q15" s="102">
        <f t="shared" si="2"/>
        <v>7.596124139867996</v>
      </c>
      <c r="R15" s="82">
        <v>178299</v>
      </c>
      <c r="S15" s="149">
        <f t="shared" si="1"/>
        <v>-0.6966219664720498</v>
      </c>
      <c r="T15" s="82">
        <v>1106099</v>
      </c>
      <c r="U15" s="79">
        <v>126740</v>
      </c>
      <c r="V15" s="104">
        <f>+T15/U15</f>
        <v>8.727307874388512</v>
      </c>
      <c r="W15" s="98">
        <v>1</v>
      </c>
    </row>
    <row r="16" spans="1:23" s="5" customFormat="1" ht="15" customHeight="1" thickBot="1">
      <c r="A16" s="69">
        <v>12</v>
      </c>
      <c r="B16" s="185" t="s">
        <v>11</v>
      </c>
      <c r="C16" s="80">
        <v>40508</v>
      </c>
      <c r="D16" s="157" t="s">
        <v>32</v>
      </c>
      <c r="E16" s="81">
        <v>11</v>
      </c>
      <c r="F16" s="166">
        <v>11</v>
      </c>
      <c r="G16" s="167">
        <v>1</v>
      </c>
      <c r="H16" s="169">
        <v>9888</v>
      </c>
      <c r="I16" s="79">
        <v>722</v>
      </c>
      <c r="J16" s="82">
        <v>18112</v>
      </c>
      <c r="K16" s="79">
        <v>1273</v>
      </c>
      <c r="L16" s="82">
        <v>15003</v>
      </c>
      <c r="M16" s="79">
        <v>1069</v>
      </c>
      <c r="N16" s="83">
        <f t="shared" si="4"/>
        <v>43003</v>
      </c>
      <c r="O16" s="84">
        <f t="shared" si="4"/>
        <v>3064</v>
      </c>
      <c r="P16" s="79">
        <f>+O16/F16</f>
        <v>278.54545454545456</v>
      </c>
      <c r="Q16" s="102">
        <f t="shared" si="2"/>
        <v>14.034921671018276</v>
      </c>
      <c r="R16" s="82"/>
      <c r="S16" s="135">
        <f t="shared" si="1"/>
      </c>
      <c r="T16" s="82">
        <v>43003</v>
      </c>
      <c r="U16" s="79">
        <v>3064</v>
      </c>
      <c r="V16" s="104">
        <f>+T16/U16</f>
        <v>14.034921671018276</v>
      </c>
      <c r="W16" s="99">
        <v>1</v>
      </c>
    </row>
    <row r="17" spans="1:23" s="5" customFormat="1" ht="15" customHeight="1" thickBot="1">
      <c r="A17" s="69">
        <v>13</v>
      </c>
      <c r="B17" s="184" t="s">
        <v>12</v>
      </c>
      <c r="C17" s="80">
        <v>40508</v>
      </c>
      <c r="D17" s="157" t="s">
        <v>7</v>
      </c>
      <c r="E17" s="81">
        <v>44</v>
      </c>
      <c r="F17" s="166">
        <v>44</v>
      </c>
      <c r="G17" s="167">
        <v>1</v>
      </c>
      <c r="H17" s="168">
        <v>5467</v>
      </c>
      <c r="I17" s="160">
        <v>651</v>
      </c>
      <c r="J17" s="159">
        <v>13749.5</v>
      </c>
      <c r="K17" s="160">
        <v>1513</v>
      </c>
      <c r="L17" s="159">
        <v>13175</v>
      </c>
      <c r="M17" s="160">
        <v>1418</v>
      </c>
      <c r="N17" s="161">
        <f>H17+J17+L17</f>
        <v>32391.5</v>
      </c>
      <c r="O17" s="162">
        <f>I17+K17+M17</f>
        <v>3582</v>
      </c>
      <c r="P17" s="160">
        <f>O17/F17</f>
        <v>81.4090909090909</v>
      </c>
      <c r="Q17" s="163">
        <f t="shared" si="2"/>
        <v>9.0428531546622</v>
      </c>
      <c r="R17" s="159"/>
      <c r="S17" s="135">
        <f t="shared" si="1"/>
      </c>
      <c r="T17" s="164">
        <v>32391.5</v>
      </c>
      <c r="U17" s="165">
        <v>3582</v>
      </c>
      <c r="V17" s="103">
        <f>T17/U17</f>
        <v>9.0428531546622</v>
      </c>
      <c r="W17" s="98">
        <v>1</v>
      </c>
    </row>
    <row r="18" spans="1:23" s="5" customFormat="1" ht="15" customHeight="1">
      <c r="A18" s="69">
        <v>14</v>
      </c>
      <c r="B18" s="186" t="s">
        <v>4</v>
      </c>
      <c r="C18" s="74">
        <v>40480</v>
      </c>
      <c r="D18" s="148" t="s">
        <v>3</v>
      </c>
      <c r="E18" s="107">
        <v>21</v>
      </c>
      <c r="F18" s="107">
        <v>18</v>
      </c>
      <c r="G18" s="170">
        <v>5</v>
      </c>
      <c r="H18" s="75">
        <v>4697</v>
      </c>
      <c r="I18" s="76">
        <v>515</v>
      </c>
      <c r="J18" s="75">
        <v>8276</v>
      </c>
      <c r="K18" s="76">
        <v>856</v>
      </c>
      <c r="L18" s="75">
        <v>7653</v>
      </c>
      <c r="M18" s="76">
        <v>783</v>
      </c>
      <c r="N18" s="77">
        <f>+H18+J18+L18</f>
        <v>20626</v>
      </c>
      <c r="O18" s="78">
        <f>+I18+K18+M18</f>
        <v>2154</v>
      </c>
      <c r="P18" s="79">
        <f>+O18/F18</f>
        <v>119.66666666666667</v>
      </c>
      <c r="Q18" s="102">
        <f t="shared" si="2"/>
        <v>9.575673166202414</v>
      </c>
      <c r="R18" s="75">
        <v>2490</v>
      </c>
      <c r="S18" s="171">
        <f t="shared" si="1"/>
        <v>7.2835341365461845</v>
      </c>
      <c r="T18" s="75">
        <v>252165</v>
      </c>
      <c r="U18" s="76">
        <v>20396</v>
      </c>
      <c r="V18" s="183">
        <f>+T18/U18</f>
        <v>12.36345361835654</v>
      </c>
      <c r="W18" s="98">
        <v>1</v>
      </c>
    </row>
    <row r="19" spans="1:23" s="5" customFormat="1" ht="15" customHeight="1">
      <c r="A19" s="69">
        <v>15</v>
      </c>
      <c r="B19" s="187" t="s">
        <v>33</v>
      </c>
      <c r="C19" s="80">
        <v>40473</v>
      </c>
      <c r="D19" s="157" t="s">
        <v>32</v>
      </c>
      <c r="E19" s="81">
        <v>100</v>
      </c>
      <c r="F19" s="81">
        <v>14</v>
      </c>
      <c r="G19" s="81">
        <v>6</v>
      </c>
      <c r="H19" s="82">
        <v>2747</v>
      </c>
      <c r="I19" s="79">
        <v>386</v>
      </c>
      <c r="J19" s="82">
        <v>7006</v>
      </c>
      <c r="K19" s="79">
        <v>993</v>
      </c>
      <c r="L19" s="82">
        <v>4652</v>
      </c>
      <c r="M19" s="79">
        <v>663</v>
      </c>
      <c r="N19" s="83">
        <f>+L19+J19+H19</f>
        <v>14405</v>
      </c>
      <c r="O19" s="84">
        <f>+M19+K19+I19</f>
        <v>2042</v>
      </c>
      <c r="P19" s="79">
        <f>+O19/F19</f>
        <v>145.85714285714286</v>
      </c>
      <c r="Q19" s="102">
        <f t="shared" si="2"/>
        <v>7.05435847208619</v>
      </c>
      <c r="R19" s="82">
        <v>14264</v>
      </c>
      <c r="S19" s="171">
        <f t="shared" si="1"/>
        <v>0.009885025238362311</v>
      </c>
      <c r="T19" s="82">
        <v>1805507</v>
      </c>
      <c r="U19" s="79">
        <v>187066</v>
      </c>
      <c r="V19" s="104">
        <f>+T19/U19</f>
        <v>9.651711160766789</v>
      </c>
      <c r="W19" s="99"/>
    </row>
    <row r="20" spans="1:23" s="5" customFormat="1" ht="15" customHeight="1">
      <c r="A20" s="69">
        <v>16</v>
      </c>
      <c r="B20" s="185" t="s">
        <v>42</v>
      </c>
      <c r="C20" s="80">
        <v>40494</v>
      </c>
      <c r="D20" s="157" t="s">
        <v>32</v>
      </c>
      <c r="E20" s="81">
        <v>51</v>
      </c>
      <c r="F20" s="81">
        <v>28</v>
      </c>
      <c r="G20" s="81">
        <v>3</v>
      </c>
      <c r="H20" s="82">
        <v>2218</v>
      </c>
      <c r="I20" s="79">
        <v>334</v>
      </c>
      <c r="J20" s="82">
        <v>4849</v>
      </c>
      <c r="K20" s="79">
        <v>627</v>
      </c>
      <c r="L20" s="82">
        <v>4347</v>
      </c>
      <c r="M20" s="79">
        <v>580</v>
      </c>
      <c r="N20" s="83">
        <f>+L20+J20+H20</f>
        <v>11414</v>
      </c>
      <c r="O20" s="84">
        <f>+M20+K20+I20</f>
        <v>1541</v>
      </c>
      <c r="P20" s="79">
        <f>+O20/F20</f>
        <v>55.035714285714285</v>
      </c>
      <c r="Q20" s="102">
        <f t="shared" si="2"/>
        <v>7.406878650227125</v>
      </c>
      <c r="R20" s="82">
        <v>46731</v>
      </c>
      <c r="S20" s="149">
        <f t="shared" si="1"/>
        <v>-0.7557510004065824</v>
      </c>
      <c r="T20" s="82">
        <v>170242</v>
      </c>
      <c r="U20" s="79">
        <v>19091</v>
      </c>
      <c r="V20" s="104">
        <f>+T20/U20</f>
        <v>8.917395631449374</v>
      </c>
      <c r="W20" s="99">
        <v>1</v>
      </c>
    </row>
    <row r="21" spans="1:23" s="5" customFormat="1" ht="15" customHeight="1">
      <c r="A21" s="69">
        <v>17</v>
      </c>
      <c r="B21" s="182" t="s">
        <v>31</v>
      </c>
      <c r="C21" s="74">
        <v>40459</v>
      </c>
      <c r="D21" s="150" t="s">
        <v>30</v>
      </c>
      <c r="E21" s="85">
        <v>55</v>
      </c>
      <c r="F21" s="85">
        <v>21</v>
      </c>
      <c r="G21" s="85">
        <v>8</v>
      </c>
      <c r="H21" s="75">
        <v>1927</v>
      </c>
      <c r="I21" s="76">
        <v>284</v>
      </c>
      <c r="J21" s="75">
        <v>4293</v>
      </c>
      <c r="K21" s="76">
        <v>601</v>
      </c>
      <c r="L21" s="75">
        <v>4168</v>
      </c>
      <c r="M21" s="76">
        <v>575</v>
      </c>
      <c r="N21" s="77">
        <f>+H21+J21+L21</f>
        <v>10388</v>
      </c>
      <c r="O21" s="78">
        <f>+I21+K21+M21</f>
        <v>1460</v>
      </c>
      <c r="P21" s="86">
        <f>IF(N21&lt;&gt;0,O21/F21,"")</f>
        <v>69.52380952380952</v>
      </c>
      <c r="Q21" s="101">
        <f>IF(N21&lt;&gt;0,N21/O21,"")</f>
        <v>7.115068493150685</v>
      </c>
      <c r="R21" s="75">
        <v>5829</v>
      </c>
      <c r="S21" s="171">
        <f t="shared" si="1"/>
        <v>0.7821238634414136</v>
      </c>
      <c r="T21" s="75">
        <v>2668220</v>
      </c>
      <c r="U21" s="76">
        <v>229485</v>
      </c>
      <c r="V21" s="105">
        <f>T21/U21</f>
        <v>11.62699087086302</v>
      </c>
      <c r="W21" s="99"/>
    </row>
    <row r="22" spans="1:23" s="5" customFormat="1" ht="15" customHeight="1">
      <c r="A22" s="69">
        <v>18</v>
      </c>
      <c r="B22" s="185" t="s">
        <v>13</v>
      </c>
      <c r="C22" s="80">
        <v>40466</v>
      </c>
      <c r="D22" s="157" t="s">
        <v>32</v>
      </c>
      <c r="E22" s="81">
        <v>119</v>
      </c>
      <c r="F22" s="81">
        <v>19</v>
      </c>
      <c r="G22" s="81">
        <v>7</v>
      </c>
      <c r="H22" s="82">
        <v>1495</v>
      </c>
      <c r="I22" s="79">
        <v>254</v>
      </c>
      <c r="J22" s="82">
        <v>3520</v>
      </c>
      <c r="K22" s="79">
        <v>410</v>
      </c>
      <c r="L22" s="82">
        <v>4785</v>
      </c>
      <c r="M22" s="79">
        <v>554</v>
      </c>
      <c r="N22" s="83">
        <f>+L22+J22+H22</f>
        <v>9800</v>
      </c>
      <c r="O22" s="84">
        <f>+M22+K22+I22</f>
        <v>1218</v>
      </c>
      <c r="P22" s="79">
        <f>+O22/F22</f>
        <v>64.10526315789474</v>
      </c>
      <c r="Q22" s="102">
        <f>+N22/O22</f>
        <v>8.045977011494253</v>
      </c>
      <c r="R22" s="82">
        <v>15198</v>
      </c>
      <c r="S22" s="149">
        <f t="shared" si="1"/>
        <v>-0.3551783129359126</v>
      </c>
      <c r="T22" s="82">
        <v>1977663</v>
      </c>
      <c r="U22" s="79">
        <v>169285</v>
      </c>
      <c r="V22" s="104">
        <f>+T22/U22</f>
        <v>11.68244676137874</v>
      </c>
      <c r="W22" s="98"/>
    </row>
    <row r="23" spans="1:23" s="5" customFormat="1" ht="15" customHeight="1">
      <c r="A23" s="69">
        <v>19</v>
      </c>
      <c r="B23" s="184" t="s">
        <v>48</v>
      </c>
      <c r="C23" s="80">
        <v>40466</v>
      </c>
      <c r="D23" s="157" t="s">
        <v>28</v>
      </c>
      <c r="E23" s="81">
        <v>22</v>
      </c>
      <c r="F23" s="81">
        <v>6</v>
      </c>
      <c r="G23" s="81">
        <v>7</v>
      </c>
      <c r="H23" s="82">
        <v>1877</v>
      </c>
      <c r="I23" s="79">
        <v>328</v>
      </c>
      <c r="J23" s="82">
        <v>2613</v>
      </c>
      <c r="K23" s="79">
        <v>474</v>
      </c>
      <c r="L23" s="82">
        <v>2789.5</v>
      </c>
      <c r="M23" s="79">
        <v>541</v>
      </c>
      <c r="N23" s="83">
        <f>SUM(H23+J23+L23)</f>
        <v>7279.5</v>
      </c>
      <c r="O23" s="84">
        <f>SUM(I23+K23+M23)</f>
        <v>1343</v>
      </c>
      <c r="P23" s="79">
        <f>+O23/F23</f>
        <v>223.83333333333334</v>
      </c>
      <c r="Q23" s="102">
        <f>+N23/O23</f>
        <v>5.420327624720774</v>
      </c>
      <c r="R23" s="82">
        <v>3497</v>
      </c>
      <c r="S23" s="171">
        <f t="shared" si="1"/>
        <v>1.0816414069202174</v>
      </c>
      <c r="T23" s="82">
        <v>204710</v>
      </c>
      <c r="U23" s="79">
        <v>21123</v>
      </c>
      <c r="V23" s="103">
        <f>T23/U23</f>
        <v>9.691331723713487</v>
      </c>
      <c r="W23" s="98"/>
    </row>
    <row r="24" spans="1:23" s="5" customFormat="1" ht="15" customHeight="1">
      <c r="A24" s="69">
        <v>20</v>
      </c>
      <c r="B24" s="184" t="s">
        <v>67</v>
      </c>
      <c r="C24" s="80">
        <v>40466</v>
      </c>
      <c r="D24" s="157" t="s">
        <v>7</v>
      </c>
      <c r="E24" s="81">
        <v>139</v>
      </c>
      <c r="F24" s="81">
        <v>13</v>
      </c>
      <c r="G24" s="81">
        <v>7</v>
      </c>
      <c r="H24" s="159">
        <v>1178.5</v>
      </c>
      <c r="I24" s="160">
        <v>179</v>
      </c>
      <c r="J24" s="159">
        <v>1974.5</v>
      </c>
      <c r="K24" s="160">
        <v>296</v>
      </c>
      <c r="L24" s="159">
        <v>1783.5</v>
      </c>
      <c r="M24" s="160">
        <v>290</v>
      </c>
      <c r="N24" s="161">
        <f>H24+J24+L24</f>
        <v>4936.5</v>
      </c>
      <c r="O24" s="162">
        <f>I24+K24+M24</f>
        <v>765</v>
      </c>
      <c r="P24" s="160">
        <f>O24/F24</f>
        <v>58.84615384615385</v>
      </c>
      <c r="Q24" s="163">
        <f>+N24/O24</f>
        <v>6.452941176470588</v>
      </c>
      <c r="R24" s="159">
        <v>7639</v>
      </c>
      <c r="S24" s="149">
        <f t="shared" si="1"/>
        <v>-0.3537766723393114</v>
      </c>
      <c r="T24" s="164">
        <v>2214055.5</v>
      </c>
      <c r="U24" s="165">
        <v>216535</v>
      </c>
      <c r="V24" s="103">
        <f>T24/U24</f>
        <v>10.224931304408063</v>
      </c>
      <c r="W24" s="98">
        <v>1</v>
      </c>
    </row>
    <row r="25" spans="1:27" s="7" customFormat="1" ht="15">
      <c r="A25" s="70"/>
      <c r="B25" s="272"/>
      <c r="C25" s="273"/>
      <c r="D25" s="274"/>
      <c r="E25" s="1"/>
      <c r="F25" s="1"/>
      <c r="G25" s="2"/>
      <c r="H25" s="19"/>
      <c r="I25" s="22"/>
      <c r="J25" s="19"/>
      <c r="K25" s="22"/>
      <c r="L25" s="19"/>
      <c r="M25" s="22"/>
      <c r="N25" s="20"/>
      <c r="O25" s="54"/>
      <c r="P25" s="44"/>
      <c r="Q25" s="45"/>
      <c r="R25" s="46"/>
      <c r="S25" s="47"/>
      <c r="T25" s="46"/>
      <c r="U25" s="44"/>
      <c r="V25" s="45"/>
      <c r="W25" s="48"/>
      <c r="AA25" s="7" t="s">
        <v>25</v>
      </c>
    </row>
    <row r="26" spans="1:23" s="10" customFormat="1" ht="18">
      <c r="A26" s="71"/>
      <c r="B26" s="8"/>
      <c r="C26" s="9"/>
      <c r="E26" s="11"/>
      <c r="F26" s="12"/>
      <c r="G26" s="13"/>
      <c r="H26" s="14"/>
      <c r="I26" s="23"/>
      <c r="J26" s="14"/>
      <c r="K26" s="23"/>
      <c r="L26" s="14"/>
      <c r="M26" s="23"/>
      <c r="N26" s="14"/>
      <c r="O26" s="23"/>
      <c r="P26" s="49"/>
      <c r="Q26" s="50"/>
      <c r="R26" s="51"/>
      <c r="S26" s="52"/>
      <c r="T26" s="51"/>
      <c r="U26" s="49"/>
      <c r="V26" s="50"/>
      <c r="W26" s="53"/>
    </row>
    <row r="27" spans="1:23" s="7" customFormat="1" ht="21.75" customHeight="1">
      <c r="A27" s="265" t="s">
        <v>0</v>
      </c>
      <c r="B27" s="266"/>
      <c r="C27" s="266"/>
      <c r="D27" s="266"/>
      <c r="E27" s="266"/>
      <c r="F27" s="266"/>
      <c r="G27" s="266"/>
      <c r="H27" s="266"/>
      <c r="I27" s="266"/>
      <c r="J27" s="266"/>
      <c r="K27" s="266"/>
      <c r="L27" s="266"/>
      <c r="M27" s="266"/>
      <c r="N27" s="266"/>
      <c r="O27" s="266"/>
      <c r="P27" s="266"/>
      <c r="Q27" s="266"/>
      <c r="R27" s="266"/>
      <c r="S27" s="266"/>
      <c r="T27" s="266"/>
      <c r="U27" s="266"/>
      <c r="V27" s="266"/>
      <c r="W27" s="62"/>
    </row>
    <row r="28" spans="1:256" s="7" customFormat="1" ht="16.5" customHeight="1">
      <c r="A28" s="252" t="s">
        <v>2</v>
      </c>
      <c r="B28" s="253"/>
      <c r="C28" s="253"/>
      <c r="D28" s="253"/>
      <c r="E28" s="253"/>
      <c r="F28" s="253"/>
      <c r="G28" s="253"/>
      <c r="H28" s="253"/>
      <c r="I28" s="253"/>
      <c r="J28" s="253"/>
      <c r="K28" s="253"/>
      <c r="L28" s="253"/>
      <c r="M28" s="253"/>
      <c r="N28" s="253"/>
      <c r="O28" s="253"/>
      <c r="P28" s="253"/>
      <c r="Q28" s="253"/>
      <c r="R28" s="253"/>
      <c r="S28" s="253"/>
      <c r="T28" s="253"/>
      <c r="U28" s="253"/>
      <c r="V28" s="253"/>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0"/>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0"/>
      <c r="BP28" s="251"/>
      <c r="BQ28" s="251"/>
      <c r="BR28" s="251"/>
      <c r="BS28" s="251"/>
      <c r="BT28" s="251"/>
      <c r="BU28" s="251"/>
      <c r="BV28" s="251"/>
      <c r="BW28" s="251"/>
      <c r="BX28" s="251"/>
      <c r="BY28" s="251"/>
      <c r="BZ28" s="251"/>
      <c r="CA28" s="251"/>
      <c r="CB28" s="251"/>
      <c r="CC28" s="251"/>
      <c r="CD28" s="251"/>
      <c r="CE28" s="251"/>
      <c r="CF28" s="251"/>
      <c r="CG28" s="251"/>
      <c r="CH28" s="251"/>
      <c r="CI28" s="251"/>
      <c r="CJ28" s="251"/>
      <c r="CK28" s="250"/>
      <c r="CL28" s="251"/>
      <c r="CM28" s="251"/>
      <c r="CN28" s="251"/>
      <c r="CO28" s="251"/>
      <c r="CP28" s="251"/>
      <c r="CQ28" s="251"/>
      <c r="CR28" s="251"/>
      <c r="CS28" s="251"/>
      <c r="CT28" s="251"/>
      <c r="CU28" s="251"/>
      <c r="CV28" s="251"/>
      <c r="CW28" s="251"/>
      <c r="CX28" s="251"/>
      <c r="CY28" s="251"/>
      <c r="CZ28" s="251"/>
      <c r="DA28" s="251"/>
      <c r="DB28" s="251"/>
      <c r="DC28" s="251"/>
      <c r="DD28" s="251"/>
      <c r="DE28" s="251"/>
      <c r="DF28" s="251"/>
      <c r="DG28" s="250"/>
      <c r="DH28" s="251"/>
      <c r="DI28" s="251"/>
      <c r="DJ28" s="251"/>
      <c r="DK28" s="251"/>
      <c r="DL28" s="251"/>
      <c r="DM28" s="251"/>
      <c r="DN28" s="251"/>
      <c r="DO28" s="251"/>
      <c r="DP28" s="251"/>
      <c r="DQ28" s="251"/>
      <c r="DR28" s="251"/>
      <c r="DS28" s="251"/>
      <c r="DT28" s="251"/>
      <c r="DU28" s="251"/>
      <c r="DV28" s="251"/>
      <c r="DW28" s="251"/>
      <c r="DX28" s="251"/>
      <c r="DY28" s="251"/>
      <c r="DZ28" s="251"/>
      <c r="EA28" s="251"/>
      <c r="EB28" s="251"/>
      <c r="EC28" s="250"/>
      <c r="ED28" s="251"/>
      <c r="EE28" s="251"/>
      <c r="EF28" s="251"/>
      <c r="EG28" s="251"/>
      <c r="EH28" s="251"/>
      <c r="EI28" s="251"/>
      <c r="EJ28" s="251"/>
      <c r="EK28" s="251"/>
      <c r="EL28" s="251"/>
      <c r="EM28" s="251"/>
      <c r="EN28" s="251"/>
      <c r="EO28" s="251"/>
      <c r="EP28" s="251"/>
      <c r="EQ28" s="251"/>
      <c r="ER28" s="251"/>
      <c r="ES28" s="251"/>
      <c r="ET28" s="251"/>
      <c r="EU28" s="251"/>
      <c r="EV28" s="251"/>
      <c r="EW28" s="251"/>
      <c r="EX28" s="251"/>
      <c r="EY28" s="250"/>
      <c r="EZ28" s="251"/>
      <c r="FA28" s="251"/>
      <c r="FB28" s="251"/>
      <c r="FC28" s="251"/>
      <c r="FD28" s="251"/>
      <c r="FE28" s="251"/>
      <c r="FF28" s="251"/>
      <c r="FG28" s="251"/>
      <c r="FH28" s="251"/>
      <c r="FI28" s="251"/>
      <c r="FJ28" s="251"/>
      <c r="FK28" s="251"/>
      <c r="FL28" s="251"/>
      <c r="FM28" s="251"/>
      <c r="FN28" s="251"/>
      <c r="FO28" s="251"/>
      <c r="FP28" s="251"/>
      <c r="FQ28" s="251"/>
      <c r="FR28" s="251"/>
      <c r="FS28" s="251"/>
      <c r="FT28" s="251"/>
      <c r="FU28" s="250"/>
      <c r="FV28" s="251"/>
      <c r="FW28" s="251"/>
      <c r="FX28" s="251"/>
      <c r="FY28" s="251"/>
      <c r="FZ28" s="251"/>
      <c r="GA28" s="251"/>
      <c r="GB28" s="251"/>
      <c r="GC28" s="251"/>
      <c r="GD28" s="251"/>
      <c r="GE28" s="251"/>
      <c r="GF28" s="251"/>
      <c r="GG28" s="251"/>
      <c r="GH28" s="251"/>
      <c r="GI28" s="251"/>
      <c r="GJ28" s="251"/>
      <c r="GK28" s="251"/>
      <c r="GL28" s="251"/>
      <c r="GM28" s="251"/>
      <c r="GN28" s="251"/>
      <c r="GO28" s="251"/>
      <c r="GP28" s="251"/>
      <c r="GQ28" s="250"/>
      <c r="GR28" s="251"/>
      <c r="GS28" s="251"/>
      <c r="GT28" s="251"/>
      <c r="GU28" s="251"/>
      <c r="GV28" s="251"/>
      <c r="GW28" s="251"/>
      <c r="GX28" s="251"/>
      <c r="GY28" s="251"/>
      <c r="GZ28" s="251"/>
      <c r="HA28" s="251"/>
      <c r="HB28" s="251"/>
      <c r="HC28" s="251"/>
      <c r="HD28" s="251"/>
      <c r="HE28" s="251"/>
      <c r="HF28" s="251"/>
      <c r="HG28" s="251"/>
      <c r="HH28" s="251"/>
      <c r="HI28" s="251"/>
      <c r="HJ28" s="251"/>
      <c r="HK28" s="251"/>
      <c r="HL28" s="251"/>
      <c r="HM28" s="250"/>
      <c r="HN28" s="251"/>
      <c r="HO28" s="251"/>
      <c r="HP28" s="251"/>
      <c r="HQ28" s="251"/>
      <c r="HR28" s="251"/>
      <c r="HS28" s="251"/>
      <c r="HT28" s="251"/>
      <c r="HU28" s="251"/>
      <c r="HV28" s="251"/>
      <c r="HW28" s="251"/>
      <c r="HX28" s="251"/>
      <c r="HY28" s="251"/>
      <c r="HZ28" s="251"/>
      <c r="IA28" s="251"/>
      <c r="IB28" s="251"/>
      <c r="IC28" s="251"/>
      <c r="ID28" s="251"/>
      <c r="IE28" s="251"/>
      <c r="IF28" s="251"/>
      <c r="IG28" s="251"/>
      <c r="IH28" s="251"/>
      <c r="II28" s="250"/>
      <c r="IJ28" s="251"/>
      <c r="IK28" s="251"/>
      <c r="IL28" s="251"/>
      <c r="IM28" s="251"/>
      <c r="IN28" s="251"/>
      <c r="IO28" s="251"/>
      <c r="IP28" s="251"/>
      <c r="IQ28" s="251"/>
      <c r="IR28" s="251"/>
      <c r="IS28" s="251"/>
      <c r="IT28" s="251"/>
      <c r="IU28" s="251"/>
      <c r="IV28" s="251"/>
    </row>
    <row r="29" spans="1:256" s="7" customFormat="1" ht="16.5" customHeight="1">
      <c r="A29" s="254"/>
      <c r="B29" s="255"/>
      <c r="C29" s="255"/>
      <c r="D29" s="255"/>
      <c r="E29" s="255"/>
      <c r="F29" s="255"/>
      <c r="G29" s="255"/>
      <c r="H29" s="255"/>
      <c r="I29" s="255"/>
      <c r="J29" s="255"/>
      <c r="K29" s="255"/>
      <c r="L29" s="255"/>
      <c r="M29" s="255"/>
      <c r="N29" s="255"/>
      <c r="O29" s="255"/>
      <c r="P29" s="255"/>
      <c r="Q29" s="255"/>
      <c r="R29" s="255"/>
      <c r="S29" s="255"/>
      <c r="T29" s="255"/>
      <c r="U29" s="255"/>
      <c r="V29" s="256"/>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0"/>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0"/>
      <c r="BP29" s="251"/>
      <c r="BQ29" s="251"/>
      <c r="BR29" s="251"/>
      <c r="BS29" s="251"/>
      <c r="BT29" s="251"/>
      <c r="BU29" s="251"/>
      <c r="BV29" s="251"/>
      <c r="BW29" s="251"/>
      <c r="BX29" s="251"/>
      <c r="BY29" s="251"/>
      <c r="BZ29" s="251"/>
      <c r="CA29" s="251"/>
      <c r="CB29" s="251"/>
      <c r="CC29" s="251"/>
      <c r="CD29" s="251"/>
      <c r="CE29" s="251"/>
      <c r="CF29" s="251"/>
      <c r="CG29" s="251"/>
      <c r="CH29" s="251"/>
      <c r="CI29" s="251"/>
      <c r="CJ29" s="251"/>
      <c r="CK29" s="250"/>
      <c r="CL29" s="251"/>
      <c r="CM29" s="251"/>
      <c r="CN29" s="251"/>
      <c r="CO29" s="251"/>
      <c r="CP29" s="251"/>
      <c r="CQ29" s="251"/>
      <c r="CR29" s="251"/>
      <c r="CS29" s="251"/>
      <c r="CT29" s="251"/>
      <c r="CU29" s="251"/>
      <c r="CV29" s="251"/>
      <c r="CW29" s="251"/>
      <c r="CX29" s="251"/>
      <c r="CY29" s="251"/>
      <c r="CZ29" s="251"/>
      <c r="DA29" s="251"/>
      <c r="DB29" s="251"/>
      <c r="DC29" s="251"/>
      <c r="DD29" s="251"/>
      <c r="DE29" s="251"/>
      <c r="DF29" s="251"/>
      <c r="DG29" s="250"/>
      <c r="DH29" s="251"/>
      <c r="DI29" s="251"/>
      <c r="DJ29" s="251"/>
      <c r="DK29" s="251"/>
      <c r="DL29" s="251"/>
      <c r="DM29" s="251"/>
      <c r="DN29" s="251"/>
      <c r="DO29" s="251"/>
      <c r="DP29" s="251"/>
      <c r="DQ29" s="251"/>
      <c r="DR29" s="251"/>
      <c r="DS29" s="251"/>
      <c r="DT29" s="251"/>
      <c r="DU29" s="251"/>
      <c r="DV29" s="251"/>
      <c r="DW29" s="251"/>
      <c r="DX29" s="251"/>
      <c r="DY29" s="251"/>
      <c r="DZ29" s="251"/>
      <c r="EA29" s="251"/>
      <c r="EB29" s="251"/>
      <c r="EC29" s="250"/>
      <c r="ED29" s="251"/>
      <c r="EE29" s="251"/>
      <c r="EF29" s="251"/>
      <c r="EG29" s="251"/>
      <c r="EH29" s="251"/>
      <c r="EI29" s="251"/>
      <c r="EJ29" s="251"/>
      <c r="EK29" s="251"/>
      <c r="EL29" s="251"/>
      <c r="EM29" s="251"/>
      <c r="EN29" s="251"/>
      <c r="EO29" s="251"/>
      <c r="EP29" s="251"/>
      <c r="EQ29" s="251"/>
      <c r="ER29" s="251"/>
      <c r="ES29" s="251"/>
      <c r="ET29" s="251"/>
      <c r="EU29" s="251"/>
      <c r="EV29" s="251"/>
      <c r="EW29" s="251"/>
      <c r="EX29" s="251"/>
      <c r="EY29" s="250"/>
      <c r="EZ29" s="251"/>
      <c r="FA29" s="251"/>
      <c r="FB29" s="251"/>
      <c r="FC29" s="251"/>
      <c r="FD29" s="251"/>
      <c r="FE29" s="251"/>
      <c r="FF29" s="251"/>
      <c r="FG29" s="251"/>
      <c r="FH29" s="251"/>
      <c r="FI29" s="251"/>
      <c r="FJ29" s="251"/>
      <c r="FK29" s="251"/>
      <c r="FL29" s="251"/>
      <c r="FM29" s="251"/>
      <c r="FN29" s="251"/>
      <c r="FO29" s="251"/>
      <c r="FP29" s="251"/>
      <c r="FQ29" s="251"/>
      <c r="FR29" s="251"/>
      <c r="FS29" s="251"/>
      <c r="FT29" s="251"/>
      <c r="FU29" s="250"/>
      <c r="FV29" s="251"/>
      <c r="FW29" s="251"/>
      <c r="FX29" s="251"/>
      <c r="FY29" s="251"/>
      <c r="FZ29" s="251"/>
      <c r="GA29" s="251"/>
      <c r="GB29" s="251"/>
      <c r="GC29" s="251"/>
      <c r="GD29" s="251"/>
      <c r="GE29" s="251"/>
      <c r="GF29" s="251"/>
      <c r="GG29" s="251"/>
      <c r="GH29" s="251"/>
      <c r="GI29" s="251"/>
      <c r="GJ29" s="251"/>
      <c r="GK29" s="251"/>
      <c r="GL29" s="251"/>
      <c r="GM29" s="251"/>
      <c r="GN29" s="251"/>
      <c r="GO29" s="251"/>
      <c r="GP29" s="251"/>
      <c r="GQ29" s="250"/>
      <c r="GR29" s="251"/>
      <c r="GS29" s="251"/>
      <c r="GT29" s="251"/>
      <c r="GU29" s="251"/>
      <c r="GV29" s="251"/>
      <c r="GW29" s="251"/>
      <c r="GX29" s="251"/>
      <c r="GY29" s="251"/>
      <c r="GZ29" s="251"/>
      <c r="HA29" s="251"/>
      <c r="HB29" s="251"/>
      <c r="HC29" s="251"/>
      <c r="HD29" s="251"/>
      <c r="HE29" s="251"/>
      <c r="HF29" s="251"/>
      <c r="HG29" s="251"/>
      <c r="HH29" s="251"/>
      <c r="HI29" s="251"/>
      <c r="HJ29" s="251"/>
      <c r="HK29" s="251"/>
      <c r="HL29" s="251"/>
      <c r="HM29" s="250"/>
      <c r="HN29" s="251"/>
      <c r="HO29" s="251"/>
      <c r="HP29" s="251"/>
      <c r="HQ29" s="251"/>
      <c r="HR29" s="251"/>
      <c r="HS29" s="251"/>
      <c r="HT29" s="251"/>
      <c r="HU29" s="251"/>
      <c r="HV29" s="251"/>
      <c r="HW29" s="251"/>
      <c r="HX29" s="251"/>
      <c r="HY29" s="251"/>
      <c r="HZ29" s="251"/>
      <c r="IA29" s="251"/>
      <c r="IB29" s="251"/>
      <c r="IC29" s="251"/>
      <c r="ID29" s="251"/>
      <c r="IE29" s="251"/>
      <c r="IF29" s="251"/>
      <c r="IG29" s="251"/>
      <c r="IH29" s="251"/>
      <c r="II29" s="250"/>
      <c r="IJ29" s="251"/>
      <c r="IK29" s="251"/>
      <c r="IL29" s="251"/>
      <c r="IM29" s="251"/>
      <c r="IN29" s="251"/>
      <c r="IO29" s="251"/>
      <c r="IP29" s="251"/>
      <c r="IQ29" s="251"/>
      <c r="IR29" s="251"/>
      <c r="IS29" s="251"/>
      <c r="IT29" s="251"/>
      <c r="IU29" s="251"/>
      <c r="IV29" s="251"/>
    </row>
    <row r="30" spans="1:256" s="7" customFormat="1" ht="16.5" customHeight="1">
      <c r="A30" s="257"/>
      <c r="B30" s="258"/>
      <c r="C30" s="258"/>
      <c r="D30" s="258"/>
      <c r="E30" s="258"/>
      <c r="F30" s="258"/>
      <c r="G30" s="258"/>
      <c r="H30" s="258"/>
      <c r="I30" s="258"/>
      <c r="J30" s="258"/>
      <c r="K30" s="258"/>
      <c r="L30" s="258"/>
      <c r="M30" s="258"/>
      <c r="N30" s="258"/>
      <c r="O30" s="258"/>
      <c r="P30" s="258"/>
      <c r="Q30" s="258"/>
      <c r="R30" s="258"/>
      <c r="S30" s="258"/>
      <c r="T30" s="258"/>
      <c r="U30" s="258"/>
      <c r="V30" s="258"/>
      <c r="W30" s="250"/>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0"/>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0"/>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0"/>
      <c r="CL30" s="251"/>
      <c r="CM30" s="251"/>
      <c r="CN30" s="251"/>
      <c r="CO30" s="251"/>
      <c r="CP30" s="251"/>
      <c r="CQ30" s="251"/>
      <c r="CR30" s="251"/>
      <c r="CS30" s="251"/>
      <c r="CT30" s="251"/>
      <c r="CU30" s="251"/>
      <c r="CV30" s="251"/>
      <c r="CW30" s="251"/>
      <c r="CX30" s="251"/>
      <c r="CY30" s="251"/>
      <c r="CZ30" s="251"/>
      <c r="DA30" s="251"/>
      <c r="DB30" s="251"/>
      <c r="DC30" s="251"/>
      <c r="DD30" s="251"/>
      <c r="DE30" s="251"/>
      <c r="DF30" s="251"/>
      <c r="DG30" s="250"/>
      <c r="DH30" s="251"/>
      <c r="DI30" s="251"/>
      <c r="DJ30" s="251"/>
      <c r="DK30" s="251"/>
      <c r="DL30" s="251"/>
      <c r="DM30" s="251"/>
      <c r="DN30" s="251"/>
      <c r="DO30" s="251"/>
      <c r="DP30" s="251"/>
      <c r="DQ30" s="251"/>
      <c r="DR30" s="251"/>
      <c r="DS30" s="251"/>
      <c r="DT30" s="251"/>
      <c r="DU30" s="251"/>
      <c r="DV30" s="251"/>
      <c r="DW30" s="251"/>
      <c r="DX30" s="251"/>
      <c r="DY30" s="251"/>
      <c r="DZ30" s="251"/>
      <c r="EA30" s="251"/>
      <c r="EB30" s="251"/>
      <c r="EC30" s="250"/>
      <c r="ED30" s="251"/>
      <c r="EE30" s="251"/>
      <c r="EF30" s="251"/>
      <c r="EG30" s="251"/>
      <c r="EH30" s="251"/>
      <c r="EI30" s="251"/>
      <c r="EJ30" s="251"/>
      <c r="EK30" s="251"/>
      <c r="EL30" s="251"/>
      <c r="EM30" s="251"/>
      <c r="EN30" s="251"/>
      <c r="EO30" s="251"/>
      <c r="EP30" s="251"/>
      <c r="EQ30" s="251"/>
      <c r="ER30" s="251"/>
      <c r="ES30" s="251"/>
      <c r="ET30" s="251"/>
      <c r="EU30" s="251"/>
      <c r="EV30" s="251"/>
      <c r="EW30" s="251"/>
      <c r="EX30" s="251"/>
      <c r="EY30" s="250"/>
      <c r="EZ30" s="251"/>
      <c r="FA30" s="251"/>
      <c r="FB30" s="251"/>
      <c r="FC30" s="251"/>
      <c r="FD30" s="251"/>
      <c r="FE30" s="251"/>
      <c r="FF30" s="251"/>
      <c r="FG30" s="251"/>
      <c r="FH30" s="251"/>
      <c r="FI30" s="251"/>
      <c r="FJ30" s="251"/>
      <c r="FK30" s="251"/>
      <c r="FL30" s="251"/>
      <c r="FM30" s="251"/>
      <c r="FN30" s="251"/>
      <c r="FO30" s="251"/>
      <c r="FP30" s="251"/>
      <c r="FQ30" s="251"/>
      <c r="FR30" s="251"/>
      <c r="FS30" s="251"/>
      <c r="FT30" s="251"/>
      <c r="FU30" s="250"/>
      <c r="FV30" s="251"/>
      <c r="FW30" s="251"/>
      <c r="FX30" s="251"/>
      <c r="FY30" s="251"/>
      <c r="FZ30" s="251"/>
      <c r="GA30" s="251"/>
      <c r="GB30" s="251"/>
      <c r="GC30" s="251"/>
      <c r="GD30" s="251"/>
      <c r="GE30" s="251"/>
      <c r="GF30" s="251"/>
      <c r="GG30" s="251"/>
      <c r="GH30" s="251"/>
      <c r="GI30" s="251"/>
      <c r="GJ30" s="251"/>
      <c r="GK30" s="251"/>
      <c r="GL30" s="251"/>
      <c r="GM30" s="251"/>
      <c r="GN30" s="251"/>
      <c r="GO30" s="251"/>
      <c r="GP30" s="251"/>
      <c r="GQ30" s="250"/>
      <c r="GR30" s="251"/>
      <c r="GS30" s="251"/>
      <c r="GT30" s="251"/>
      <c r="GU30" s="251"/>
      <c r="GV30" s="251"/>
      <c r="GW30" s="251"/>
      <c r="GX30" s="251"/>
      <c r="GY30" s="251"/>
      <c r="GZ30" s="251"/>
      <c r="HA30" s="251"/>
      <c r="HB30" s="251"/>
      <c r="HC30" s="251"/>
      <c r="HD30" s="251"/>
      <c r="HE30" s="251"/>
      <c r="HF30" s="251"/>
      <c r="HG30" s="251"/>
      <c r="HH30" s="251"/>
      <c r="HI30" s="251"/>
      <c r="HJ30" s="251"/>
      <c r="HK30" s="251"/>
      <c r="HL30" s="251"/>
      <c r="HM30" s="250"/>
      <c r="HN30" s="251"/>
      <c r="HO30" s="251"/>
      <c r="HP30" s="251"/>
      <c r="HQ30" s="251"/>
      <c r="HR30" s="251"/>
      <c r="HS30" s="251"/>
      <c r="HT30" s="251"/>
      <c r="HU30" s="251"/>
      <c r="HV30" s="251"/>
      <c r="HW30" s="251"/>
      <c r="HX30" s="251"/>
      <c r="HY30" s="251"/>
      <c r="HZ30" s="251"/>
      <c r="IA30" s="251"/>
      <c r="IB30" s="251"/>
      <c r="IC30" s="251"/>
      <c r="ID30" s="251"/>
      <c r="IE30" s="251"/>
      <c r="IF30" s="251"/>
      <c r="IG30" s="251"/>
      <c r="IH30" s="251"/>
      <c r="II30" s="250"/>
      <c r="IJ30" s="251"/>
      <c r="IK30" s="251"/>
      <c r="IL30" s="251"/>
      <c r="IM30" s="251"/>
      <c r="IN30" s="251"/>
      <c r="IO30" s="251"/>
      <c r="IP30" s="251"/>
      <c r="IQ30" s="251"/>
      <c r="IR30" s="251"/>
      <c r="IS30" s="251"/>
      <c r="IT30" s="251"/>
      <c r="IU30" s="251"/>
      <c r="IV30" s="251"/>
    </row>
    <row r="31" spans="1:256" s="7" customFormat="1" ht="16.5" customHeight="1">
      <c r="A31" s="252" t="s">
        <v>1</v>
      </c>
      <c r="B31" s="259"/>
      <c r="C31" s="259"/>
      <c r="D31" s="259"/>
      <c r="E31" s="259"/>
      <c r="F31" s="259"/>
      <c r="G31" s="259"/>
      <c r="H31" s="259"/>
      <c r="I31" s="259"/>
      <c r="J31" s="259"/>
      <c r="K31" s="259"/>
      <c r="L31" s="259"/>
      <c r="M31" s="259"/>
      <c r="N31" s="259"/>
      <c r="O31" s="259"/>
      <c r="P31" s="259"/>
      <c r="Q31" s="259"/>
      <c r="R31" s="259"/>
      <c r="S31" s="259"/>
      <c r="T31" s="259"/>
      <c r="U31" s="259"/>
      <c r="V31" s="259"/>
      <c r="W31" s="250"/>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0"/>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0"/>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0"/>
      <c r="CL31" s="251"/>
      <c r="CM31" s="251"/>
      <c r="CN31" s="251"/>
      <c r="CO31" s="251"/>
      <c r="CP31" s="251"/>
      <c r="CQ31" s="251"/>
      <c r="CR31" s="251"/>
      <c r="CS31" s="251"/>
      <c r="CT31" s="251"/>
      <c r="CU31" s="251"/>
      <c r="CV31" s="251"/>
      <c r="CW31" s="251"/>
      <c r="CX31" s="251"/>
      <c r="CY31" s="251"/>
      <c r="CZ31" s="251"/>
      <c r="DA31" s="251"/>
      <c r="DB31" s="251"/>
      <c r="DC31" s="251"/>
      <c r="DD31" s="251"/>
      <c r="DE31" s="251"/>
      <c r="DF31" s="251"/>
      <c r="DG31" s="250"/>
      <c r="DH31" s="251"/>
      <c r="DI31" s="251"/>
      <c r="DJ31" s="251"/>
      <c r="DK31" s="251"/>
      <c r="DL31" s="251"/>
      <c r="DM31" s="251"/>
      <c r="DN31" s="251"/>
      <c r="DO31" s="251"/>
      <c r="DP31" s="251"/>
      <c r="DQ31" s="251"/>
      <c r="DR31" s="251"/>
      <c r="DS31" s="251"/>
      <c r="DT31" s="251"/>
      <c r="DU31" s="251"/>
      <c r="DV31" s="251"/>
      <c r="DW31" s="251"/>
      <c r="DX31" s="251"/>
      <c r="DY31" s="251"/>
      <c r="DZ31" s="251"/>
      <c r="EA31" s="251"/>
      <c r="EB31" s="251"/>
      <c r="EC31" s="250"/>
      <c r="ED31" s="251"/>
      <c r="EE31" s="251"/>
      <c r="EF31" s="251"/>
      <c r="EG31" s="251"/>
      <c r="EH31" s="251"/>
      <c r="EI31" s="251"/>
      <c r="EJ31" s="251"/>
      <c r="EK31" s="251"/>
      <c r="EL31" s="251"/>
      <c r="EM31" s="251"/>
      <c r="EN31" s="251"/>
      <c r="EO31" s="251"/>
      <c r="EP31" s="251"/>
      <c r="EQ31" s="251"/>
      <c r="ER31" s="251"/>
      <c r="ES31" s="251"/>
      <c r="ET31" s="251"/>
      <c r="EU31" s="251"/>
      <c r="EV31" s="251"/>
      <c r="EW31" s="251"/>
      <c r="EX31" s="251"/>
      <c r="EY31" s="250"/>
      <c r="EZ31" s="251"/>
      <c r="FA31" s="251"/>
      <c r="FB31" s="251"/>
      <c r="FC31" s="251"/>
      <c r="FD31" s="251"/>
      <c r="FE31" s="251"/>
      <c r="FF31" s="251"/>
      <c r="FG31" s="251"/>
      <c r="FH31" s="251"/>
      <c r="FI31" s="251"/>
      <c r="FJ31" s="251"/>
      <c r="FK31" s="251"/>
      <c r="FL31" s="251"/>
      <c r="FM31" s="251"/>
      <c r="FN31" s="251"/>
      <c r="FO31" s="251"/>
      <c r="FP31" s="251"/>
      <c r="FQ31" s="251"/>
      <c r="FR31" s="251"/>
      <c r="FS31" s="251"/>
      <c r="FT31" s="251"/>
      <c r="FU31" s="250"/>
      <c r="FV31" s="251"/>
      <c r="FW31" s="251"/>
      <c r="FX31" s="251"/>
      <c r="FY31" s="251"/>
      <c r="FZ31" s="251"/>
      <c r="GA31" s="251"/>
      <c r="GB31" s="251"/>
      <c r="GC31" s="251"/>
      <c r="GD31" s="251"/>
      <c r="GE31" s="251"/>
      <c r="GF31" s="251"/>
      <c r="GG31" s="251"/>
      <c r="GH31" s="251"/>
      <c r="GI31" s="251"/>
      <c r="GJ31" s="251"/>
      <c r="GK31" s="251"/>
      <c r="GL31" s="251"/>
      <c r="GM31" s="251"/>
      <c r="GN31" s="251"/>
      <c r="GO31" s="251"/>
      <c r="GP31" s="251"/>
      <c r="GQ31" s="250"/>
      <c r="GR31" s="251"/>
      <c r="GS31" s="251"/>
      <c r="GT31" s="251"/>
      <c r="GU31" s="251"/>
      <c r="GV31" s="251"/>
      <c r="GW31" s="251"/>
      <c r="GX31" s="251"/>
      <c r="GY31" s="251"/>
      <c r="GZ31" s="251"/>
      <c r="HA31" s="251"/>
      <c r="HB31" s="251"/>
      <c r="HC31" s="251"/>
      <c r="HD31" s="251"/>
      <c r="HE31" s="251"/>
      <c r="HF31" s="251"/>
      <c r="HG31" s="251"/>
      <c r="HH31" s="251"/>
      <c r="HI31" s="251"/>
      <c r="HJ31" s="251"/>
      <c r="HK31" s="251"/>
      <c r="HL31" s="251"/>
      <c r="HM31" s="250"/>
      <c r="HN31" s="251"/>
      <c r="HO31" s="251"/>
      <c r="HP31" s="251"/>
      <c r="HQ31" s="251"/>
      <c r="HR31" s="251"/>
      <c r="HS31" s="251"/>
      <c r="HT31" s="251"/>
      <c r="HU31" s="251"/>
      <c r="HV31" s="251"/>
      <c r="HW31" s="251"/>
      <c r="HX31" s="251"/>
      <c r="HY31" s="251"/>
      <c r="HZ31" s="251"/>
      <c r="IA31" s="251"/>
      <c r="IB31" s="251"/>
      <c r="IC31" s="251"/>
      <c r="ID31" s="251"/>
      <c r="IE31" s="251"/>
      <c r="IF31" s="251"/>
      <c r="IG31" s="251"/>
      <c r="IH31" s="251"/>
      <c r="II31" s="250"/>
      <c r="IJ31" s="251"/>
      <c r="IK31" s="251"/>
      <c r="IL31" s="251"/>
      <c r="IM31" s="251"/>
      <c r="IN31" s="251"/>
      <c r="IO31" s="251"/>
      <c r="IP31" s="251"/>
      <c r="IQ31" s="251"/>
      <c r="IR31" s="251"/>
      <c r="IS31" s="251"/>
      <c r="IT31" s="251"/>
      <c r="IU31" s="251"/>
      <c r="IV31" s="251"/>
    </row>
    <row r="32" spans="1:256" s="7" customFormat="1" ht="12" customHeight="1">
      <c r="A32" s="260"/>
      <c r="B32" s="261"/>
      <c r="C32" s="261"/>
      <c r="D32" s="261"/>
      <c r="E32" s="261"/>
      <c r="F32" s="261"/>
      <c r="G32" s="261"/>
      <c r="H32" s="261"/>
      <c r="I32" s="261"/>
      <c r="J32" s="261"/>
      <c r="K32" s="261"/>
      <c r="L32" s="261"/>
      <c r="M32" s="261"/>
      <c r="N32" s="261"/>
      <c r="O32" s="261"/>
      <c r="P32" s="261"/>
      <c r="Q32" s="261"/>
      <c r="R32" s="261"/>
      <c r="S32" s="261"/>
      <c r="T32" s="261"/>
      <c r="U32" s="261"/>
      <c r="V32" s="262"/>
      <c r="W32" s="250"/>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0"/>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0"/>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0"/>
      <c r="CL32" s="251"/>
      <c r="CM32" s="251"/>
      <c r="CN32" s="251"/>
      <c r="CO32" s="251"/>
      <c r="CP32" s="251"/>
      <c r="CQ32" s="251"/>
      <c r="CR32" s="251"/>
      <c r="CS32" s="251"/>
      <c r="CT32" s="251"/>
      <c r="CU32" s="251"/>
      <c r="CV32" s="251"/>
      <c r="CW32" s="251"/>
      <c r="CX32" s="251"/>
      <c r="CY32" s="251"/>
      <c r="CZ32" s="251"/>
      <c r="DA32" s="251"/>
      <c r="DB32" s="251"/>
      <c r="DC32" s="251"/>
      <c r="DD32" s="251"/>
      <c r="DE32" s="251"/>
      <c r="DF32" s="251"/>
      <c r="DG32" s="250"/>
      <c r="DH32" s="251"/>
      <c r="DI32" s="251"/>
      <c r="DJ32" s="251"/>
      <c r="DK32" s="251"/>
      <c r="DL32" s="251"/>
      <c r="DM32" s="251"/>
      <c r="DN32" s="251"/>
      <c r="DO32" s="251"/>
      <c r="DP32" s="251"/>
      <c r="DQ32" s="251"/>
      <c r="DR32" s="251"/>
      <c r="DS32" s="251"/>
      <c r="DT32" s="251"/>
      <c r="DU32" s="251"/>
      <c r="DV32" s="251"/>
      <c r="DW32" s="251"/>
      <c r="DX32" s="251"/>
      <c r="DY32" s="251"/>
      <c r="DZ32" s="251"/>
      <c r="EA32" s="251"/>
      <c r="EB32" s="251"/>
      <c r="EC32" s="250"/>
      <c r="ED32" s="251"/>
      <c r="EE32" s="251"/>
      <c r="EF32" s="251"/>
      <c r="EG32" s="251"/>
      <c r="EH32" s="251"/>
      <c r="EI32" s="251"/>
      <c r="EJ32" s="251"/>
      <c r="EK32" s="251"/>
      <c r="EL32" s="251"/>
      <c r="EM32" s="251"/>
      <c r="EN32" s="251"/>
      <c r="EO32" s="251"/>
      <c r="EP32" s="251"/>
      <c r="EQ32" s="251"/>
      <c r="ER32" s="251"/>
      <c r="ES32" s="251"/>
      <c r="ET32" s="251"/>
      <c r="EU32" s="251"/>
      <c r="EV32" s="251"/>
      <c r="EW32" s="251"/>
      <c r="EX32" s="251"/>
      <c r="EY32" s="250"/>
      <c r="EZ32" s="251"/>
      <c r="FA32" s="251"/>
      <c r="FB32" s="251"/>
      <c r="FC32" s="251"/>
      <c r="FD32" s="251"/>
      <c r="FE32" s="251"/>
      <c r="FF32" s="251"/>
      <c r="FG32" s="251"/>
      <c r="FH32" s="251"/>
      <c r="FI32" s="251"/>
      <c r="FJ32" s="251"/>
      <c r="FK32" s="251"/>
      <c r="FL32" s="251"/>
      <c r="FM32" s="251"/>
      <c r="FN32" s="251"/>
      <c r="FO32" s="251"/>
      <c r="FP32" s="251"/>
      <c r="FQ32" s="251"/>
      <c r="FR32" s="251"/>
      <c r="FS32" s="251"/>
      <c r="FT32" s="251"/>
      <c r="FU32" s="250"/>
      <c r="FV32" s="251"/>
      <c r="FW32" s="251"/>
      <c r="FX32" s="251"/>
      <c r="FY32" s="251"/>
      <c r="FZ32" s="251"/>
      <c r="GA32" s="251"/>
      <c r="GB32" s="251"/>
      <c r="GC32" s="251"/>
      <c r="GD32" s="251"/>
      <c r="GE32" s="251"/>
      <c r="GF32" s="251"/>
      <c r="GG32" s="251"/>
      <c r="GH32" s="251"/>
      <c r="GI32" s="251"/>
      <c r="GJ32" s="251"/>
      <c r="GK32" s="251"/>
      <c r="GL32" s="251"/>
      <c r="GM32" s="251"/>
      <c r="GN32" s="251"/>
      <c r="GO32" s="251"/>
      <c r="GP32" s="251"/>
      <c r="GQ32" s="250"/>
      <c r="GR32" s="251"/>
      <c r="GS32" s="251"/>
      <c r="GT32" s="251"/>
      <c r="GU32" s="251"/>
      <c r="GV32" s="251"/>
      <c r="GW32" s="251"/>
      <c r="GX32" s="251"/>
      <c r="GY32" s="251"/>
      <c r="GZ32" s="251"/>
      <c r="HA32" s="251"/>
      <c r="HB32" s="251"/>
      <c r="HC32" s="251"/>
      <c r="HD32" s="251"/>
      <c r="HE32" s="251"/>
      <c r="HF32" s="251"/>
      <c r="HG32" s="251"/>
      <c r="HH32" s="251"/>
      <c r="HI32" s="251"/>
      <c r="HJ32" s="251"/>
      <c r="HK32" s="251"/>
      <c r="HL32" s="251"/>
      <c r="HM32" s="250"/>
      <c r="HN32" s="251"/>
      <c r="HO32" s="251"/>
      <c r="HP32" s="251"/>
      <c r="HQ32" s="251"/>
      <c r="HR32" s="251"/>
      <c r="HS32" s="251"/>
      <c r="HT32" s="251"/>
      <c r="HU32" s="251"/>
      <c r="HV32" s="251"/>
      <c r="HW32" s="251"/>
      <c r="HX32" s="251"/>
      <c r="HY32" s="251"/>
      <c r="HZ32" s="251"/>
      <c r="IA32" s="251"/>
      <c r="IB32" s="251"/>
      <c r="IC32" s="251"/>
      <c r="ID32" s="251"/>
      <c r="IE32" s="251"/>
      <c r="IF32" s="251"/>
      <c r="IG32" s="251"/>
      <c r="IH32" s="251"/>
      <c r="II32" s="250"/>
      <c r="IJ32" s="251"/>
      <c r="IK32" s="251"/>
      <c r="IL32" s="251"/>
      <c r="IM32" s="251"/>
      <c r="IN32" s="251"/>
      <c r="IO32" s="251"/>
      <c r="IP32" s="251"/>
      <c r="IQ32" s="251"/>
      <c r="IR32" s="251"/>
      <c r="IS32" s="251"/>
      <c r="IT32" s="251"/>
      <c r="IU32" s="251"/>
      <c r="IV32" s="251"/>
    </row>
    <row r="33" spans="1:256" s="7" customFormat="1" ht="12" customHeight="1">
      <c r="A33" s="260"/>
      <c r="B33" s="261"/>
      <c r="C33" s="261"/>
      <c r="D33" s="261"/>
      <c r="E33" s="261"/>
      <c r="F33" s="261"/>
      <c r="G33" s="261"/>
      <c r="H33" s="261"/>
      <c r="I33" s="261"/>
      <c r="J33" s="261"/>
      <c r="K33" s="261"/>
      <c r="L33" s="261"/>
      <c r="M33" s="261"/>
      <c r="N33" s="261"/>
      <c r="O33" s="261"/>
      <c r="P33" s="261"/>
      <c r="Q33" s="261"/>
      <c r="R33" s="261"/>
      <c r="S33" s="261"/>
      <c r="T33" s="261"/>
      <c r="U33" s="261"/>
      <c r="V33" s="262"/>
      <c r="W33" s="250"/>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0"/>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0"/>
      <c r="BP33" s="251"/>
      <c r="BQ33" s="251"/>
      <c r="BR33" s="251"/>
      <c r="BS33" s="251"/>
      <c r="BT33" s="251"/>
      <c r="BU33" s="251"/>
      <c r="BV33" s="251"/>
      <c r="BW33" s="251"/>
      <c r="BX33" s="251"/>
      <c r="BY33" s="251"/>
      <c r="BZ33" s="251"/>
      <c r="CA33" s="251"/>
      <c r="CB33" s="251"/>
      <c r="CC33" s="251"/>
      <c r="CD33" s="251"/>
      <c r="CE33" s="251"/>
      <c r="CF33" s="251"/>
      <c r="CG33" s="251"/>
      <c r="CH33" s="251"/>
      <c r="CI33" s="251"/>
      <c r="CJ33" s="251"/>
      <c r="CK33" s="250"/>
      <c r="CL33" s="251"/>
      <c r="CM33" s="251"/>
      <c r="CN33" s="251"/>
      <c r="CO33" s="251"/>
      <c r="CP33" s="251"/>
      <c r="CQ33" s="251"/>
      <c r="CR33" s="251"/>
      <c r="CS33" s="251"/>
      <c r="CT33" s="251"/>
      <c r="CU33" s="251"/>
      <c r="CV33" s="251"/>
      <c r="CW33" s="251"/>
      <c r="CX33" s="251"/>
      <c r="CY33" s="251"/>
      <c r="CZ33" s="251"/>
      <c r="DA33" s="251"/>
      <c r="DB33" s="251"/>
      <c r="DC33" s="251"/>
      <c r="DD33" s="251"/>
      <c r="DE33" s="251"/>
      <c r="DF33" s="251"/>
      <c r="DG33" s="250"/>
      <c r="DH33" s="251"/>
      <c r="DI33" s="251"/>
      <c r="DJ33" s="251"/>
      <c r="DK33" s="251"/>
      <c r="DL33" s="251"/>
      <c r="DM33" s="251"/>
      <c r="DN33" s="251"/>
      <c r="DO33" s="251"/>
      <c r="DP33" s="251"/>
      <c r="DQ33" s="251"/>
      <c r="DR33" s="251"/>
      <c r="DS33" s="251"/>
      <c r="DT33" s="251"/>
      <c r="DU33" s="251"/>
      <c r="DV33" s="251"/>
      <c r="DW33" s="251"/>
      <c r="DX33" s="251"/>
      <c r="DY33" s="251"/>
      <c r="DZ33" s="251"/>
      <c r="EA33" s="251"/>
      <c r="EB33" s="251"/>
      <c r="EC33" s="250"/>
      <c r="ED33" s="251"/>
      <c r="EE33" s="251"/>
      <c r="EF33" s="251"/>
      <c r="EG33" s="251"/>
      <c r="EH33" s="251"/>
      <c r="EI33" s="251"/>
      <c r="EJ33" s="251"/>
      <c r="EK33" s="251"/>
      <c r="EL33" s="251"/>
      <c r="EM33" s="251"/>
      <c r="EN33" s="251"/>
      <c r="EO33" s="251"/>
      <c r="EP33" s="251"/>
      <c r="EQ33" s="251"/>
      <c r="ER33" s="251"/>
      <c r="ES33" s="251"/>
      <c r="ET33" s="251"/>
      <c r="EU33" s="251"/>
      <c r="EV33" s="251"/>
      <c r="EW33" s="251"/>
      <c r="EX33" s="251"/>
      <c r="EY33" s="250"/>
      <c r="EZ33" s="251"/>
      <c r="FA33" s="251"/>
      <c r="FB33" s="251"/>
      <c r="FC33" s="251"/>
      <c r="FD33" s="251"/>
      <c r="FE33" s="251"/>
      <c r="FF33" s="251"/>
      <c r="FG33" s="251"/>
      <c r="FH33" s="251"/>
      <c r="FI33" s="251"/>
      <c r="FJ33" s="251"/>
      <c r="FK33" s="251"/>
      <c r="FL33" s="251"/>
      <c r="FM33" s="251"/>
      <c r="FN33" s="251"/>
      <c r="FO33" s="251"/>
      <c r="FP33" s="251"/>
      <c r="FQ33" s="251"/>
      <c r="FR33" s="251"/>
      <c r="FS33" s="251"/>
      <c r="FT33" s="251"/>
      <c r="FU33" s="250"/>
      <c r="FV33" s="251"/>
      <c r="FW33" s="251"/>
      <c r="FX33" s="251"/>
      <c r="FY33" s="251"/>
      <c r="FZ33" s="251"/>
      <c r="GA33" s="251"/>
      <c r="GB33" s="251"/>
      <c r="GC33" s="251"/>
      <c r="GD33" s="251"/>
      <c r="GE33" s="251"/>
      <c r="GF33" s="251"/>
      <c r="GG33" s="251"/>
      <c r="GH33" s="251"/>
      <c r="GI33" s="251"/>
      <c r="GJ33" s="251"/>
      <c r="GK33" s="251"/>
      <c r="GL33" s="251"/>
      <c r="GM33" s="251"/>
      <c r="GN33" s="251"/>
      <c r="GO33" s="251"/>
      <c r="GP33" s="251"/>
      <c r="GQ33" s="250"/>
      <c r="GR33" s="251"/>
      <c r="GS33" s="251"/>
      <c r="GT33" s="251"/>
      <c r="GU33" s="251"/>
      <c r="GV33" s="251"/>
      <c r="GW33" s="251"/>
      <c r="GX33" s="251"/>
      <c r="GY33" s="251"/>
      <c r="GZ33" s="251"/>
      <c r="HA33" s="251"/>
      <c r="HB33" s="251"/>
      <c r="HC33" s="251"/>
      <c r="HD33" s="251"/>
      <c r="HE33" s="251"/>
      <c r="HF33" s="251"/>
      <c r="HG33" s="251"/>
      <c r="HH33" s="251"/>
      <c r="HI33" s="251"/>
      <c r="HJ33" s="251"/>
      <c r="HK33" s="251"/>
      <c r="HL33" s="251"/>
      <c r="HM33" s="250"/>
      <c r="HN33" s="251"/>
      <c r="HO33" s="251"/>
      <c r="HP33" s="251"/>
      <c r="HQ33" s="251"/>
      <c r="HR33" s="251"/>
      <c r="HS33" s="251"/>
      <c r="HT33" s="251"/>
      <c r="HU33" s="251"/>
      <c r="HV33" s="251"/>
      <c r="HW33" s="251"/>
      <c r="HX33" s="251"/>
      <c r="HY33" s="251"/>
      <c r="HZ33" s="251"/>
      <c r="IA33" s="251"/>
      <c r="IB33" s="251"/>
      <c r="IC33" s="251"/>
      <c r="ID33" s="251"/>
      <c r="IE33" s="251"/>
      <c r="IF33" s="251"/>
      <c r="IG33" s="251"/>
      <c r="IH33" s="251"/>
      <c r="II33" s="250"/>
      <c r="IJ33" s="251"/>
      <c r="IK33" s="251"/>
      <c r="IL33" s="251"/>
      <c r="IM33" s="251"/>
      <c r="IN33" s="251"/>
      <c r="IO33" s="251"/>
      <c r="IP33" s="251"/>
      <c r="IQ33" s="251"/>
      <c r="IR33" s="251"/>
      <c r="IS33" s="251"/>
      <c r="IT33" s="251"/>
      <c r="IU33" s="251"/>
      <c r="IV33" s="251"/>
    </row>
    <row r="34" spans="1:23" s="10" customFormat="1" ht="12" customHeight="1">
      <c r="A34" s="263"/>
      <c r="B34" s="264"/>
      <c r="C34" s="264"/>
      <c r="D34" s="264"/>
      <c r="E34" s="264"/>
      <c r="F34" s="264"/>
      <c r="G34" s="264"/>
      <c r="H34" s="264"/>
      <c r="I34" s="264"/>
      <c r="J34" s="264"/>
      <c r="K34" s="264"/>
      <c r="L34" s="264"/>
      <c r="M34" s="264"/>
      <c r="N34" s="264"/>
      <c r="O34" s="264"/>
      <c r="P34" s="264"/>
      <c r="Q34" s="264"/>
      <c r="R34" s="264"/>
      <c r="S34" s="264"/>
      <c r="T34" s="264"/>
      <c r="U34" s="264"/>
      <c r="V34" s="264"/>
      <c r="W34" s="63"/>
    </row>
  </sheetData>
  <sheetProtection/>
  <mergeCells count="17">
    <mergeCell ref="N3:Q3"/>
    <mergeCell ref="R3:S3"/>
    <mergeCell ref="T3:V3"/>
    <mergeCell ref="A27:V27"/>
    <mergeCell ref="A28:V30"/>
    <mergeCell ref="A31:V34"/>
    <mergeCell ref="B25:D25"/>
    <mergeCell ref="A2:V2"/>
    <mergeCell ref="B3:B4"/>
    <mergeCell ref="C3:C4"/>
    <mergeCell ref="D3:D4"/>
    <mergeCell ref="E3:E4"/>
    <mergeCell ref="F3:F4"/>
    <mergeCell ref="G3:G4"/>
    <mergeCell ref="H3:I3"/>
    <mergeCell ref="J3:K3"/>
    <mergeCell ref="L3:M3"/>
  </mergeCells>
  <printOptions/>
  <pageMargins left="0.75" right="0.75" top="1" bottom="1" header="0.5" footer="0.5"/>
  <pageSetup horizontalDpi="600" verticalDpi="600" orientation="portrait" paperSize="9"/>
  <ignoredErrors>
    <ignoredError sqref="P23:Q23 R21:T21 P17:Q20 R17:T20 P21:Q21 N21:O21 N25:U25 N22:O23 P22:Q22 R22:T22 W9:W21" formula="1"/>
    <ignoredError sqref="V6:V8 V22:V24" unlockedFormula="1"/>
    <ignoredError sqref="V25 V9:V21"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2010-12-05T08:48:36Z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