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<sst xmlns="http://schemas.openxmlformats.org/spreadsheetml/2006/main" count="40" uniqueCount="28">
  <si>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</si>
  <si>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</si>
  <si>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</si>
  <si>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</si>
  <si>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</si>
  <si>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</si>
  <si>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</si>
  <si>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</si>
  <si>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</si>
  <si>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</si>
  <si>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</si>
  <si>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</si>
  <si>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</si>
  <si>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</si>
  <si>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</si>
  <si>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</si>
  <si>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</si>
  <si>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</si>
  <si>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</si>
  <si>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</si>
  <si>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</si>
  <si>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</si>
  <si>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</si>
  <si>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</si>
  <si>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</si>
  <si>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ZACK AND MIRI MAKE A PORNO</t>
  </si>
  <si>
    <t>DATE : 27.09.2010</t>
  </si>
  <si>
    <t>WEEKEND: 39          24.09 - 26.09.2010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</si>
</sst>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8590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457200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30150" y="0"/>
          <a:ext cx="22288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6" zoomScaleNormal="76" zoomScalePageLayoutView="0" workbookViewId="0" topLeftCell="A1">
      <selection activeCell="G5" sqref="G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27.421875" style="20" bestFit="1" customWidth="1"/>
    <col min="4" max="4" width="8.57421875" style="20" bestFit="1" customWidth="1"/>
    <col min="5" max="5" width="10.421875" style="20" bestFit="1" customWidth="1"/>
    <col min="6" max="6" width="24.00390625" style="48" bestFit="1" customWidth="1"/>
    <col min="7" max="7" width="5.28125" style="54" bestFit="1" customWidth="1"/>
    <col min="8" max="8" width="7.00390625" style="54" bestFit="1" customWidth="1"/>
    <col min="9" max="9" width="9.28125" style="54" customWidth="1"/>
    <col min="10" max="10" width="9.140625" style="20" bestFit="1" customWidth="1"/>
    <col min="11" max="11" width="6.140625" style="20" bestFit="1" customWidth="1"/>
    <col min="12" max="12" width="9.140625" style="20" bestFit="1" customWidth="1"/>
    <col min="13" max="13" width="6.140625" style="20" bestFit="1" customWidth="1"/>
    <col min="14" max="14" width="9.140625" style="20" bestFit="1" customWidth="1"/>
    <col min="15" max="15" width="6.140625" style="20" bestFit="1" customWidth="1"/>
    <col min="16" max="16" width="11.421875" style="49" bestFit="1" customWidth="1"/>
    <col min="17" max="17" width="7.00390625" style="32" bestFit="1" customWidth="1"/>
    <col min="18" max="18" width="8.00390625" style="32" bestFit="1" customWidth="1"/>
    <col min="19" max="19" width="6.8515625" style="32" bestFit="1" customWidth="1"/>
    <col min="20" max="20" width="10.8515625" style="69" bestFit="1" customWidth="1"/>
    <col min="21" max="21" width="8.57421875" style="32" bestFit="1" customWidth="1"/>
    <col min="22" max="22" width="11.57421875" style="69" bestFit="1" customWidth="1"/>
    <col min="23" max="23" width="8.421875" style="32" bestFit="1" customWidth="1"/>
    <col min="24" max="24" width="6.8515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40438</v>
      </c>
      <c r="E8" s="83" t="s">
        <v>23</v>
      </c>
      <c r="F8" s="83" t="s">
        <v>24</v>
      </c>
      <c r="G8" s="51">
        <v>30</v>
      </c>
      <c r="H8" s="51">
        <v>30</v>
      </c>
      <c r="I8" s="51">
        <v>2</v>
      </c>
      <c r="J8" s="4">
        <v>4528.5</v>
      </c>
      <c r="K8" s="5">
        <v>418</v>
      </c>
      <c r="L8" s="4">
        <v>6703</v>
      </c>
      <c r="M8" s="5">
        <v>599</v>
      </c>
      <c r="N8" s="4">
        <v>8389.5</v>
      </c>
      <c r="O8" s="5">
        <v>725</v>
      </c>
      <c r="P8" s="55">
        <f>+J8+L8+N8</f>
        <v>19621</v>
      </c>
      <c r="Q8" s="58">
        <f>+K8+M8+O8</f>
        <v>1742</v>
      </c>
      <c r="R8" s="10">
        <f>+Q8/H8</f>
        <v>58.06666666666667</v>
      </c>
      <c r="S8" s="59">
        <f>+P8/Q8</f>
        <v>11.263490241102181</v>
      </c>
      <c r="T8" s="4">
        <v>28542</v>
      </c>
      <c r="U8" s="60">
        <f>(+T8-P8)/T8</f>
        <v>0.3125569336416509</v>
      </c>
      <c r="V8" s="4">
        <v>68665.5</v>
      </c>
      <c r="W8" s="5">
        <v>6480</v>
      </c>
      <c r="X8" s="61">
        <f>V8/W8</f>
        <v>10.596527777777778</v>
      </c>
      <c r="Z8" s="26"/>
    </row>
    <row r="9" spans="1:26" s="25" customFormat="1" ht="18">
      <c r="A9" s="28">
        <v>2</v>
      </c>
      <c r="B9" s="14"/>
      <c r="C9" s="1" t="s">
        <v>22</v>
      </c>
      <c r="D9" s="2">
        <v>40340</v>
      </c>
      <c r="E9" s="83" t="s">
        <v>23</v>
      </c>
      <c r="F9" s="83" t="s">
        <v>24</v>
      </c>
      <c r="G9" s="51">
        <v>52</v>
      </c>
      <c r="H9" s="51">
        <v>3</v>
      </c>
      <c r="I9" s="51">
        <v>14</v>
      </c>
      <c r="J9" s="4">
        <v>229</v>
      </c>
      <c r="K9" s="5">
        <v>40</v>
      </c>
      <c r="L9" s="4">
        <v>423</v>
      </c>
      <c r="M9" s="5">
        <v>74</v>
      </c>
      <c r="N9" s="4">
        <v>353</v>
      </c>
      <c r="O9" s="5">
        <v>63</v>
      </c>
      <c r="P9" s="55">
        <f>+J9+L9+N9</f>
        <v>1005</v>
      </c>
      <c r="Q9" s="58">
        <f>+K9+M9+O9</f>
        <v>177</v>
      </c>
      <c r="R9" s="10">
        <f>+Q9/H9</f>
        <v>59</v>
      </c>
      <c r="S9" s="59">
        <f>+P9/Q9</f>
        <v>5.677966101694915</v>
      </c>
      <c r="T9" s="4">
        <v>426</v>
      </c>
      <c r="U9" s="60">
        <f>(+T9-P9)/T9</f>
        <v>-1.3591549295774648</v>
      </c>
      <c r="V9" s="4">
        <v>323030</v>
      </c>
      <c r="W9" s="5">
        <v>35152</v>
      </c>
      <c r="X9" s="61">
        <f>V9/W9</f>
        <v>9.1895197997269</v>
      </c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33</v>
      </c>
      <c r="I19" s="73"/>
      <c r="J19" s="75"/>
      <c r="K19" s="76"/>
      <c r="L19" s="75"/>
      <c r="M19" s="76"/>
      <c r="N19" s="75"/>
      <c r="O19" s="76"/>
      <c r="P19" s="75">
        <f>SUM(P8:P18)</f>
        <v>20626</v>
      </c>
      <c r="Q19" s="76">
        <f>SUM(Q8:Q18)</f>
        <v>1919</v>
      </c>
      <c r="R19" s="77">
        <f>P19/H19</f>
        <v>625.030303030303</v>
      </c>
      <c r="S19" s="78">
        <f>P19/Q19</f>
        <v>10.748306409588327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2010-09-27T12:16:46Z</cp:lastPrinted>
  <dcterms:created xsi:type="dcterms:W3CDTF">2006-03-15T09:07:04Z</dcterms:created>
  <dcterms:modified xsi:type="dcterms:W3CDTF">2010-09-27T21:15:08Z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1952612051</vt:i4>
  </property>
  <property fmtid="{D5CDD505-2E9C-101B-9397-08002B2CF9AE}" pid="3" name="_EmailSubject">
    <vt:lpwstr>Weekend Box Office - WE: 39-2010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