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<sst xmlns="http://schemas.openxmlformats.org/spreadsheetml/2006/main" count="37" uniqueCount="27">
  <si>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</si>
  <si>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</si>
  <si>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</si>
  <si>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</si>
  <si>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</si>
  <si>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</si>
  <si>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</si>
  <si>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</si>
  <si>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</si>
  <si>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</si>
  <si>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</si>
  <si>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</si>
  <si>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</si>
  <si>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</si>
  <si>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</si>
  <si>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</si>
  <si>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</si>
  <si>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</si>
  <si>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</si>
  <si>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</si>
  <si>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</si>
  <si>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</si>
  <si>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</si>
  <si>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</si>
  <si>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</si>
  <si>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02.08.2010</t>
  </si>
  <si>
    <t>WEEKEND: 31      30.07 - 01.08.2010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</si>
</sst>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811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72775" y="0"/>
          <a:ext cx="2038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T11" sqref="T11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1.28125" style="20" bestFit="1" customWidth="1"/>
    <col min="4" max="4" width="8.421875" style="20" bestFit="1" customWidth="1"/>
    <col min="5" max="5" width="10.421875" style="20" bestFit="1" customWidth="1"/>
    <col min="6" max="6" width="24.00390625" style="48" bestFit="1" customWidth="1"/>
    <col min="7" max="7" width="5.140625" style="54" bestFit="1" customWidth="1"/>
    <col min="8" max="8" width="6.8515625" style="54" bestFit="1" customWidth="1"/>
    <col min="9" max="9" width="11.140625" style="54" customWidth="1"/>
    <col min="10" max="10" width="7.00390625" style="20" bestFit="1" customWidth="1"/>
    <col min="11" max="11" width="6.00390625" style="20" bestFit="1" customWidth="1"/>
    <col min="12" max="12" width="7.00390625" style="20" bestFit="1" customWidth="1"/>
    <col min="13" max="13" width="6.8515625" style="20" bestFit="1" customWidth="1"/>
    <col min="14" max="14" width="7.28125" style="20" bestFit="1" customWidth="1"/>
    <col min="15" max="15" width="6.00390625" style="20" bestFit="1" customWidth="1"/>
    <col min="16" max="16" width="8.00390625" style="49" bestFit="1" customWidth="1"/>
    <col min="17" max="17" width="6.00390625" style="32" bestFit="1" customWidth="1"/>
    <col min="18" max="18" width="7.8515625" style="32" bestFit="1" customWidth="1"/>
    <col min="19" max="19" width="6.00390625" style="32" bestFit="1" customWidth="1"/>
    <col min="20" max="20" width="9.00390625" style="69" bestFit="1" customWidth="1"/>
    <col min="21" max="21" width="7.7109375" style="32" bestFit="1" customWidth="1"/>
    <col min="22" max="22" width="11.00390625" style="69" bestFit="1" customWidth="1"/>
    <col min="23" max="23" width="7.8515625" style="32" bestFit="1" customWidth="1"/>
    <col min="24" max="24" width="6.0039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25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40340</v>
      </c>
      <c r="E8" s="83" t="s">
        <v>23</v>
      </c>
      <c r="F8" s="83" t="s">
        <v>24</v>
      </c>
      <c r="G8" s="51">
        <v>52</v>
      </c>
      <c r="H8" s="51">
        <v>3</v>
      </c>
      <c r="I8" s="51">
        <v>8</v>
      </c>
      <c r="J8" s="4">
        <v>56</v>
      </c>
      <c r="K8" s="5">
        <v>7</v>
      </c>
      <c r="L8" s="4">
        <v>40</v>
      </c>
      <c r="M8" s="5">
        <v>5</v>
      </c>
      <c r="N8" s="4">
        <v>148</v>
      </c>
      <c r="O8" s="5">
        <v>16</v>
      </c>
      <c r="P8" s="55">
        <f>+J8+L8+N8</f>
        <v>244</v>
      </c>
      <c r="Q8" s="58">
        <f>+K8+M8+O8</f>
        <v>28</v>
      </c>
      <c r="R8" s="10">
        <f>+Q8/H8</f>
        <v>9.333333333333334</v>
      </c>
      <c r="S8" s="59">
        <f>+P8/Q8</f>
        <v>8.714285714285714</v>
      </c>
      <c r="T8" s="4">
        <v>1928</v>
      </c>
      <c r="U8" s="60">
        <f>(+T8-P8)/T8</f>
        <v>0.8734439834024896</v>
      </c>
      <c r="V8" s="4">
        <v>319590.5</v>
      </c>
      <c r="W8" s="5">
        <v>34585</v>
      </c>
      <c r="X8" s="61">
        <f>V8/W8</f>
        <v>9.240725748156715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3</v>
      </c>
      <c r="I19" s="73"/>
      <c r="J19" s="75"/>
      <c r="K19" s="76"/>
      <c r="L19" s="75"/>
      <c r="M19" s="76"/>
      <c r="N19" s="75"/>
      <c r="O19" s="76"/>
      <c r="P19" s="75">
        <f>SUM(P8:P18)</f>
        <v>244</v>
      </c>
      <c r="Q19" s="76">
        <f>SUM(Q8:Q18)</f>
        <v>28</v>
      </c>
      <c r="R19" s="77">
        <f>P19/H19</f>
        <v>81.33333333333333</v>
      </c>
      <c r="S19" s="78">
        <f>P19/Q19</f>
        <v>8.714285714285714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2010-08-02T12:41:44Z</cp:lastPrinted>
  <dcterms:created xsi:type="dcterms:W3CDTF">2006-03-15T09:07:04Z</dcterms:created>
  <dcterms:modified xsi:type="dcterms:W3CDTF">2010-08-03T06:32:18Z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-923173515</vt:i4>
  </property>
  <property fmtid="{D5CDD505-2E9C-101B-9397-08002B2CF9AE}" pid="3" name="_EmailSubject">
    <vt:lpwstr>Weekend Box Office - WE: 31-2010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