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<sst xmlns="http://schemas.openxmlformats.org/spreadsheetml/2006/main" count="37" uniqueCount="27">
  <si>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</si>
  <si>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</si>
  <si>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</si>
  <si>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</si>
  <si>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</si>
  <si>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</si>
  <si>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</si>
  <si>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</si>
  <si>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</si>
  <si>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</si>
  <si>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</si>
  <si>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</si>
  <si>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</si>
  <si>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</si>
  <si>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</si>
  <si>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</si>
  <si>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</si>
  <si>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</si>
  <si>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</si>
  <si>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</si>
  <si>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</si>
  <si>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</si>
  <si>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</si>
  <si>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</si>
  <si>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</si>
  <si>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DATE : 28.06.2010</t>
  </si>
  <si>
    <t>WEEKEND: 26 / 25.06 - 27.06.2010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</si>
</sst>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36"/>
      <name val="Batang"/>
      <family val="1"/>
    </font>
    <font>
      <b/>
      <sz val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 applyProtection="1">
      <alignment horizontal="right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3" fontId="23" fillId="33" borderId="10" xfId="0" applyNumberFormat="1" applyFont="1" applyFill="1" applyBorder="1" applyAlignment="1" applyProtection="1">
      <alignment horizontal="center" vertical="center"/>
      <protection/>
    </xf>
    <xf numFmtId="183" fontId="23" fillId="33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 applyProtection="1">
      <alignment vertical="center"/>
      <protection/>
    </xf>
    <xf numFmtId="180" fontId="23" fillId="33" borderId="10" xfId="0" applyNumberFormat="1" applyFont="1" applyFill="1" applyBorder="1" applyAlignment="1" applyProtection="1">
      <alignment horizontal="right" vertical="center"/>
      <protection/>
    </xf>
    <xf numFmtId="177" fontId="23" fillId="33" borderId="10" xfId="0" applyNumberFormat="1" applyFont="1" applyFill="1" applyBorder="1" applyAlignment="1" applyProtection="1">
      <alignment vertical="center"/>
      <protection/>
    </xf>
    <xf numFmtId="184" fontId="23" fillId="33" borderId="10" xfId="59" applyNumberFormat="1" applyFont="1" applyFill="1" applyBorder="1" applyAlignment="1" applyProtection="1">
      <alignment vertical="center"/>
      <protection/>
    </xf>
    <xf numFmtId="183" fontId="23" fillId="33" borderId="10" xfId="0" applyNumberFormat="1" applyFont="1" applyFill="1" applyBorder="1" applyAlignment="1" applyProtection="1">
      <alignment horizontal="right" vertical="center"/>
      <protection/>
    </xf>
    <xf numFmtId="1" fontId="23" fillId="33" borderId="10" xfId="0" applyNumberFormat="1" applyFont="1" applyFill="1" applyBorder="1" applyAlignment="1" applyProtection="1">
      <alignment horizontal="center" vertical="center"/>
      <protection/>
    </xf>
    <xf numFmtId="178" fontId="23" fillId="33" borderId="10" xfId="0" applyNumberFormat="1" applyFont="1" applyFill="1" applyBorder="1" applyAlignment="1" applyProtection="1">
      <alignment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41636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782425" y="0"/>
          <a:ext cx="224790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0" zoomScaleNormal="80" zoomScalePageLayoutView="0" workbookViewId="0" topLeftCell="A1">
      <selection activeCell="K4" sqref="K4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11.28125" style="20" bestFit="1" customWidth="1"/>
    <col min="4" max="4" width="9.140625" style="20" bestFit="1" customWidth="1"/>
    <col min="5" max="5" width="10.421875" style="20" bestFit="1" customWidth="1"/>
    <col min="6" max="6" width="24.00390625" style="48" bestFit="1" customWidth="1"/>
    <col min="7" max="7" width="5.140625" style="54" bestFit="1" customWidth="1"/>
    <col min="8" max="8" width="6.8515625" style="54" bestFit="1" customWidth="1"/>
    <col min="9" max="9" width="9.28125" style="54" customWidth="1"/>
    <col min="10" max="10" width="9.57421875" style="20" bestFit="1" customWidth="1"/>
    <col min="11" max="11" width="6.00390625" style="20" bestFit="1" customWidth="1"/>
    <col min="12" max="12" width="9.57421875" style="20" bestFit="1" customWidth="1"/>
    <col min="13" max="13" width="7.28125" style="20" bestFit="1" customWidth="1"/>
    <col min="14" max="14" width="10.7109375" style="20" bestFit="1" customWidth="1"/>
    <col min="15" max="15" width="7.28125" style="20" bestFit="1" customWidth="1"/>
    <col min="16" max="16" width="11.00390625" style="49" bestFit="1" customWidth="1"/>
    <col min="17" max="17" width="7.28125" style="32" bestFit="1" customWidth="1"/>
    <col min="18" max="18" width="7.8515625" style="32" bestFit="1" customWidth="1"/>
    <col min="19" max="19" width="6.00390625" style="32" bestFit="1" customWidth="1"/>
    <col min="20" max="20" width="10.7109375" style="69" bestFit="1" customWidth="1"/>
    <col min="21" max="21" width="7.8515625" style="32" customWidth="1"/>
    <col min="22" max="22" width="11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45">
      <c r="A2" s="97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Z2" s="31"/>
    </row>
    <row r="3" spans="1:24" ht="25.5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1" t="s">
        <v>26</v>
      </c>
      <c r="P3" s="92"/>
      <c r="Q3" s="92"/>
      <c r="R3" s="92"/>
      <c r="S3" s="92"/>
      <c r="T3" s="92"/>
      <c r="U3" s="92"/>
      <c r="V3" s="92"/>
      <c r="W3" s="92"/>
      <c r="X3" s="93"/>
    </row>
    <row r="4" spans="1:24" s="23" customFormat="1" ht="32.25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4" t="s">
        <v>25</v>
      </c>
      <c r="P4" s="95"/>
      <c r="Q4" s="95"/>
      <c r="R4" s="95"/>
      <c r="S4" s="95"/>
      <c r="T4" s="95"/>
      <c r="U4" s="95"/>
      <c r="V4" s="95"/>
      <c r="W4" s="95"/>
      <c r="X4" s="96"/>
    </row>
    <row r="5" spans="1:24" s="23" customFormat="1" ht="27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40340</v>
      </c>
      <c r="E8" s="83" t="s">
        <v>23</v>
      </c>
      <c r="F8" s="83" t="s">
        <v>24</v>
      </c>
      <c r="G8" s="51">
        <v>52</v>
      </c>
      <c r="H8" s="51">
        <v>49</v>
      </c>
      <c r="I8" s="51">
        <v>3</v>
      </c>
      <c r="J8" s="4">
        <v>6459</v>
      </c>
      <c r="K8" s="5">
        <v>811</v>
      </c>
      <c r="L8" s="4">
        <v>8790.5</v>
      </c>
      <c r="M8" s="5">
        <v>1089</v>
      </c>
      <c r="N8" s="4">
        <v>10425.5</v>
      </c>
      <c r="O8" s="5">
        <v>1300</v>
      </c>
      <c r="P8" s="55">
        <f>+J8+L8+N8</f>
        <v>25675</v>
      </c>
      <c r="Q8" s="58">
        <f>+K8+M8+O8</f>
        <v>3200</v>
      </c>
      <c r="R8" s="10">
        <f>+Q8/H8</f>
        <v>65.3061224489796</v>
      </c>
      <c r="S8" s="59">
        <f>+P8/Q8</f>
        <v>8.0234375</v>
      </c>
      <c r="T8" s="4">
        <v>63287</v>
      </c>
      <c r="U8" s="60">
        <f>(+T8-P8)/T8</f>
        <v>0.5943084677737924</v>
      </c>
      <c r="V8" s="4">
        <v>278966</v>
      </c>
      <c r="W8" s="5">
        <v>28905</v>
      </c>
      <c r="X8" s="61">
        <f>V8/W8</f>
        <v>9.651133021968517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49</v>
      </c>
      <c r="I19" s="73"/>
      <c r="J19" s="75"/>
      <c r="K19" s="76"/>
      <c r="L19" s="75"/>
      <c r="M19" s="76"/>
      <c r="N19" s="75"/>
      <c r="O19" s="76"/>
      <c r="P19" s="75">
        <f>SUM(P8:P18)</f>
        <v>25675</v>
      </c>
      <c r="Q19" s="76">
        <f>SUM(Q8:Q18)</f>
        <v>3200</v>
      </c>
      <c r="R19" s="77">
        <f>P19/H19</f>
        <v>523.9795918367347</v>
      </c>
      <c r="S19" s="78">
        <f>P19/Q19</f>
        <v>8.0234375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2010-06-28T11:55:25Z</cp:lastPrinted>
  <dcterms:created xsi:type="dcterms:W3CDTF">2006-03-15T09:07:04Z</dcterms:created>
  <dcterms:modified xsi:type="dcterms:W3CDTF">2010-06-29T06:16:04Z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243039686</vt:i4>
  </property>
  <property fmtid="{D5CDD505-2E9C-101B-9397-08002B2CF9AE}" pid="3" name="_EmailSubject">
    <vt:lpwstr>Weekend Box Office - WE: 26-2010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