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05" windowWidth="19320" windowHeight="12120" tabRatio="804" activeTab="0"/>
  </bookViews>
  <sheets>
    <sheet name="26-28 Feb' 10 (we 09)" sheetId="1" r:id="rId1"/>
    <sheet name="26-28 Feb' 10 (TOP 20)" sheetId="2" r:id="rId2"/>
  </sheets>
  <definedNames>
    <definedName name="_xlnm.Print_Area" localSheetId="0">'26-28 Feb'' 10 (we 09)'!$A$1:$V$63</definedName>
  </definedNames>
  <calcPr fullCalcOnLoad="1"/>
</workbook>
</file>

<file path=xl/sharedStrings.xml><?xml version="1.0" encoding="utf-8"?>
<sst xmlns="http://schemas.openxmlformats.org/spreadsheetml/2006/main" count="186" uniqueCount="72">
  <si>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</si>
  <si>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</si>
  <si>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Title</t>
  </si>
  <si>
    <t>Cumulative</t>
  </si>
  <si>
    <r>
      <t>ROMANT</t>
    </r>
    <r>
      <rPr>
        <sz val="10"/>
        <rFont val="Trebuchet MS"/>
        <family val="2"/>
      </rPr>
      <t>İ</t>
    </r>
    <r>
      <rPr>
        <sz val="10"/>
        <rFont val="Arial Black"/>
        <family val="2"/>
      </rPr>
      <t>K KOMED</t>
    </r>
    <r>
      <rPr>
        <sz val="10"/>
        <rFont val="Trebuchet MS"/>
        <family val="2"/>
      </rPr>
      <t>İ</t>
    </r>
  </si>
  <si>
    <t>BOOK OF ELI, THE</t>
  </si>
  <si>
    <t>Scr.Avg.
(Adm.)</t>
  </si>
  <si>
    <t>Avg.
Ticket</t>
  </si>
  <si>
    <t>.</t>
  </si>
  <si>
    <t>Release
Date</t>
  </si>
  <si>
    <t># of
Prints</t>
  </si>
  <si>
    <t># of
Screen</t>
  </si>
  <si>
    <t>Weeks in Release</t>
  </si>
  <si>
    <t>Weekend Total</t>
  </si>
  <si>
    <t>RECEP İVEDİK 3</t>
  </si>
  <si>
    <t>VALENTINE'S DAY</t>
  </si>
  <si>
    <t>KUTSAL DAMACANA 2</t>
  </si>
  <si>
    <t>TROUBLED WATER</t>
  </si>
  <si>
    <t>PERCY JACKSON &amp; THE OLYMPIANS: THE LIGHTNING THIEF</t>
  </si>
  <si>
    <t>ARTHUR AND THE REVENGE OF MALTAZARD</t>
  </si>
  <si>
    <t>NORTH FACE</t>
  </si>
  <si>
    <t>SİZİ SEVİYORUM</t>
  </si>
  <si>
    <t>WOLFMAN, THE</t>
  </si>
  <si>
    <t>EDUCATION, AN</t>
  </si>
  <si>
    <t>EYVAH EYVAH</t>
  </si>
  <si>
    <t>VEDA</t>
  </si>
  <si>
    <t>NINE</t>
  </si>
  <si>
    <t>LOVELY BONES</t>
  </si>
  <si>
    <t>DELİ DUMRUL KURTLAR KUŞLAR ALEMİNDE</t>
  </si>
  <si>
    <t>INVICTUS</t>
  </si>
  <si>
    <t xml:space="preserve">BAKJWI </t>
  </si>
  <si>
    <t>AVSAR FILM</t>
  </si>
  <si>
    <t>ACI</t>
  </si>
  <si>
    <t>MFP-CINEGROUP</t>
  </si>
  <si>
    <t>DISTRICT 9</t>
  </si>
  <si>
    <t>LOS ABRAZOS ROTOS</t>
  </si>
  <si>
    <t>CHANTIER F.</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</si>
  <si>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</si>
  <si>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WB</t>
  </si>
  <si>
    <t>TIGLON</t>
  </si>
  <si>
    <t>MEDYAVIZYON</t>
  </si>
  <si>
    <t>PINEMA</t>
  </si>
  <si>
    <t>AVATAR</t>
  </si>
  <si>
    <t>BAŞKA DİLDE AŞK</t>
  </si>
  <si>
    <t>OZEN FILM</t>
  </si>
  <si>
    <t>CLOUDY WITH A CHANCE OF MEATBALLS</t>
  </si>
  <si>
    <t>KISKANMAK</t>
  </si>
  <si>
    <t>YAHŞİ BATI</t>
  </si>
  <si>
    <t>SOUL KITCHEN</t>
  </si>
  <si>
    <t>LAW ABIDING CITIZEN</t>
  </si>
  <si>
    <t xml:space="preserve">ALVIN &amp; THE CHIPMUNKS: THE SQUEAKQUEL </t>
  </si>
  <si>
    <t>LET THE RIGHT ONE IN</t>
  </si>
  <si>
    <t>SHERLOCK HOLMES</t>
  </si>
  <si>
    <t>PARANORMAL ACTIVITY</t>
  </si>
  <si>
    <t>GELECEKTEN BİR GÜN</t>
  </si>
  <si>
    <t>LITTLE NICHOLAS</t>
  </si>
  <si>
    <t>EJDER KAPANI</t>
  </si>
  <si>
    <t>PRINCES AND THE FROG</t>
  </si>
  <si>
    <t>GARFIELD'S PET FORCE</t>
  </si>
  <si>
    <t>EDGE OF DARKNESS</t>
  </si>
  <si>
    <t>IT'S COMPLICATED</t>
  </si>
  <si>
    <t>ADA: ZOMBİLERİN DÜĞÜNÜ</t>
  </si>
  <si>
    <t>*Sorted according to Weekend Total G.B.O. - Hafta sonu toplam hasılat sütununa göre sıralanmıştır.</t>
  </si>
  <si>
    <t>UIP</t>
  </si>
  <si>
    <t>Last Weekend</t>
  </si>
  <si>
    <t>Distributor</t>
  </si>
  <si>
    <t>Friday</t>
  </si>
  <si>
    <t>Saturday</t>
  </si>
  <si>
    <t>Sunday</t>
  </si>
  <si>
    <t>Change</t>
  </si>
  <si>
    <t>Adm.</t>
  </si>
  <si>
    <t>G.B.O.</t>
  </si>
</sst>
</file>

<file path=xl/styles.xml><?xml version="1.0" encoding="utf-8"?>
<styleSheet xmlns="http://schemas.openxmlformats.org/spreadsheetml/2006/main">
  <numFmts count="48">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s>
  <fonts count="99">
    <font>
      <sz val="10"/>
      <name val="Arial"/>
      <family val="0"/>
    </font>
    <font>
      <sz val="8"/>
      <name val="Arial"/>
      <family val="0"/>
    </font>
    <font>
      <u val="single"/>
      <sz val="10"/>
      <color indexed="12"/>
      <name val="Arial"/>
      <family val="0"/>
    </font>
    <font>
      <u val="single"/>
      <sz val="10"/>
      <color indexed="36"/>
      <name val="Arial"/>
      <family val="0"/>
    </font>
    <font>
      <sz val="20"/>
      <color indexed="9"/>
      <name val="Impact"/>
      <family val="2"/>
    </font>
    <font>
      <sz val="14"/>
      <name val="Impact"/>
      <family val="2"/>
    </font>
    <font>
      <sz val="9"/>
      <name val="Trebuchet MS"/>
      <family val="2"/>
    </font>
    <font>
      <sz val="20"/>
      <name val="Impact"/>
      <family val="2"/>
    </font>
    <font>
      <sz val="14"/>
      <name val="Arial"/>
      <family val="2"/>
    </font>
    <font>
      <i/>
      <sz val="9"/>
      <name val="Arial"/>
      <family val="2"/>
    </font>
    <font>
      <b/>
      <sz val="14"/>
      <name val="Impact"/>
      <family val="2"/>
    </font>
    <font>
      <b/>
      <sz val="14"/>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2"/>
    </font>
    <font>
      <b/>
      <sz val="11"/>
      <name val="Century Gothic"/>
      <family val="2"/>
    </font>
    <font>
      <sz val="12"/>
      <name val="Impact"/>
      <family val="2"/>
    </font>
    <font>
      <b/>
      <sz val="14"/>
      <color indexed="18"/>
      <name val="Impact"/>
      <family val="2"/>
    </font>
    <font>
      <b/>
      <sz val="10"/>
      <name val="Arial Narrow"/>
      <family val="2"/>
    </font>
    <font>
      <b/>
      <sz val="10"/>
      <color indexed="9"/>
      <name val="Arial Narrow"/>
      <family val="2"/>
    </font>
    <font>
      <b/>
      <sz val="10"/>
      <color indexed="9"/>
      <name val="Trebuchet MS"/>
      <family val="2"/>
    </font>
    <font>
      <sz val="10"/>
      <color indexed="9"/>
      <name val="Trebuchet MS"/>
      <family val="2"/>
    </font>
    <font>
      <sz val="14"/>
      <color indexed="9"/>
      <name val="Impact"/>
      <family val="2"/>
    </font>
    <font>
      <sz val="10"/>
      <color indexed="40"/>
      <name val="Arial"/>
      <family val="0"/>
    </font>
    <font>
      <sz val="16"/>
      <color indexed="47"/>
      <name val="GoudyLight"/>
      <family val="0"/>
    </font>
    <font>
      <sz val="20"/>
      <color indexed="47"/>
      <name val="GoudyLight"/>
      <family val="0"/>
    </font>
    <font>
      <b/>
      <sz val="10"/>
      <name val="Garamond"/>
      <family val="1"/>
    </font>
    <font>
      <sz val="14"/>
      <name val="Garamond"/>
      <family val="1"/>
    </font>
    <font>
      <b/>
      <sz val="14"/>
      <color indexed="18"/>
      <name val="Garamond"/>
      <family val="1"/>
    </font>
    <font>
      <b/>
      <sz val="14"/>
      <name val="Garamond"/>
      <family val="1"/>
    </font>
    <font>
      <sz val="12"/>
      <name val="Garamond"/>
      <family val="1"/>
    </font>
    <font>
      <b/>
      <sz val="10"/>
      <name val="Verdana"/>
      <family val="0"/>
    </font>
    <font>
      <b/>
      <sz val="10"/>
      <color indexed="9"/>
      <name val="Verdana"/>
      <family val="2"/>
    </font>
    <font>
      <b/>
      <sz val="11"/>
      <name val="Garamond"/>
      <family val="1"/>
    </font>
    <font>
      <b/>
      <sz val="10"/>
      <color indexed="9"/>
      <name val="Garamond"/>
      <family val="1"/>
    </font>
    <font>
      <sz val="10"/>
      <name val="Arial Black"/>
      <family val="2"/>
    </font>
    <font>
      <sz val="8"/>
      <name val="Garamond"/>
      <family val="1"/>
    </font>
    <font>
      <sz val="8"/>
      <name val="Verdana"/>
      <family val="2"/>
    </font>
    <font>
      <sz val="8"/>
      <color indexed="9"/>
      <name val="Verdana"/>
      <family val="2"/>
    </font>
    <font>
      <b/>
      <sz val="8"/>
      <name val="Verdana"/>
      <family val="2"/>
    </font>
    <font>
      <b/>
      <sz val="8"/>
      <color indexed="9"/>
      <name val="Verdana"/>
      <family val="2"/>
    </font>
    <font>
      <i/>
      <sz val="8"/>
      <name val="Verdana"/>
      <family val="2"/>
    </font>
    <font>
      <sz val="12"/>
      <color indexed="9"/>
      <name val="Garamond"/>
      <family val="1"/>
    </font>
    <font>
      <sz val="10"/>
      <name val="Trebuchet MS"/>
      <family val="2"/>
    </font>
    <font>
      <b/>
      <sz val="11"/>
      <color indexed="9"/>
      <name val="Century Gothic"/>
      <family val="2"/>
    </font>
    <font>
      <sz val="9"/>
      <color indexed="9"/>
      <name val="Trebuchet MS"/>
      <family val="2"/>
    </font>
    <font>
      <sz val="9"/>
      <color indexed="9"/>
      <name val="Verdan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8"/>
      <name val="Garamond"/>
      <family val="0"/>
    </font>
    <font>
      <sz val="26"/>
      <color indexed="8"/>
      <name val="Garamond"/>
      <family val="0"/>
    </font>
    <font>
      <b/>
      <sz val="20"/>
      <color indexed="8"/>
      <name val="Garamond"/>
      <family val="0"/>
    </font>
    <font>
      <sz val="20"/>
      <color indexed="8"/>
      <name val="Garamond"/>
      <family val="0"/>
    </font>
    <font>
      <sz val="16"/>
      <color indexed="9"/>
      <name val="Garamond"/>
      <family val="0"/>
    </font>
    <font>
      <sz val="30"/>
      <color indexed="9"/>
      <name val="Impact"/>
      <family val="0"/>
    </font>
    <font>
      <sz val="30"/>
      <color indexed="9"/>
      <name val="Arial"/>
      <family val="0"/>
    </font>
    <font>
      <sz val="40"/>
      <color indexed="9"/>
      <name val="Impact"/>
      <family val="0"/>
    </font>
    <font>
      <sz val="26"/>
      <color indexed="9"/>
      <name val="Impact"/>
      <family val="0"/>
    </font>
    <font>
      <sz val="35"/>
      <color indexed="8"/>
      <name val="Garamond"/>
      <family val="0"/>
    </font>
    <font>
      <sz val="35"/>
      <color indexed="8"/>
      <name val="Arial"/>
      <family val="0"/>
    </font>
    <font>
      <sz val="24"/>
      <color indexed="8"/>
      <name val="Garamond"/>
      <family val="0"/>
    </font>
    <font>
      <sz val="20"/>
      <color indexed="8"/>
      <name val="Impact"/>
      <family val="0"/>
    </font>
    <font>
      <sz val="12"/>
      <color indexed="8"/>
      <name val="Impact"/>
      <family val="0"/>
    </font>
    <font>
      <sz val="12"/>
      <color indexed="8"/>
      <name val="Verdana"/>
      <family val="0"/>
    </font>
    <font>
      <sz val="18"/>
      <color indexed="8"/>
      <name val="Impac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1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hair"/>
      <right>
        <color indexed="63"/>
      </right>
      <top style="hair"/>
      <bottom style="hair"/>
    </border>
    <border>
      <left style="hair"/>
      <right>
        <color indexed="63"/>
      </right>
      <top style="hair"/>
      <bottom style="thin"/>
    </border>
    <border>
      <left style="hair"/>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hair"/>
    </border>
    <border>
      <left style="hair"/>
      <right>
        <color indexed="63"/>
      </right>
      <top>
        <color indexed="63"/>
      </top>
      <bottom style="hair"/>
    </border>
    <border>
      <left style="hair"/>
      <right style="hair"/>
      <top style="hair"/>
      <bottom>
        <color indexed="63"/>
      </bottom>
    </border>
    <border>
      <left style="medium"/>
      <right style="hair"/>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color indexed="63"/>
      </left>
      <right style="hair"/>
      <top style="hair"/>
      <bottom style="hair"/>
    </border>
    <border>
      <left style="hair"/>
      <right style="medium"/>
      <top style="hair"/>
      <bottom>
        <color indexed="63"/>
      </bottom>
    </border>
    <border>
      <left style="hair"/>
      <right style="medium"/>
      <top>
        <color indexed="63"/>
      </top>
      <bottom style="hair"/>
    </border>
    <border>
      <left style="hair"/>
      <right style="medium"/>
      <top style="hair"/>
      <bottom style="medium"/>
    </border>
    <border>
      <left style="medium"/>
      <right style="hair"/>
      <top>
        <color indexed="63"/>
      </top>
      <bottom style="hair"/>
    </border>
    <border>
      <left style="hair"/>
      <right style="hair"/>
      <top style="medium"/>
      <bottom style="hair"/>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style="hair"/>
      <top style="medium"/>
      <bottom style="hair"/>
    </border>
    <border>
      <left style="hair"/>
      <right style="medium"/>
      <top style="medium"/>
      <bottom style="hair"/>
    </border>
    <border>
      <left>
        <color indexed="63"/>
      </left>
      <right>
        <color indexed="63"/>
      </right>
      <top>
        <color indexed="63"/>
      </top>
      <bottom style="hair"/>
    </border>
    <border>
      <left>
        <color indexed="63"/>
      </left>
      <right style="hair"/>
      <top>
        <color indexed="63"/>
      </top>
      <bottom style="hair"/>
    </border>
    <border>
      <left style="medium"/>
      <right style="hair"/>
      <top style="hair"/>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26" borderId="0" applyNumberFormat="0" applyBorder="0" applyAlignment="0" applyProtection="0"/>
    <xf numFmtId="171" fontId="0" fillId="0" borderId="0" applyFont="0" applyFill="0" applyBorder="0" applyAlignment="0" applyProtection="0"/>
    <xf numFmtId="0" fontId="85" fillId="27" borderId="1" applyNumberFormat="0" applyAlignment="0" applyProtection="0"/>
    <xf numFmtId="0" fontId="8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0" applyNumberFormat="0" applyFill="0" applyBorder="0" applyAlignment="0" applyProtection="0"/>
    <xf numFmtId="0" fontId="3" fillId="0" borderId="0" applyNumberFormat="0" applyFill="0" applyBorder="0" applyAlignment="0" applyProtection="0"/>
    <xf numFmtId="0" fontId="88" fillId="29" borderId="0" applyNumberFormat="0" applyBorder="0" applyAlignment="0" applyProtection="0"/>
    <xf numFmtId="0" fontId="89" fillId="0" borderId="3" applyNumberFormat="0" applyFill="0" applyAlignment="0" applyProtection="0"/>
    <xf numFmtId="0" fontId="90" fillId="0" borderId="4" applyNumberFormat="0" applyFill="0" applyAlignment="0" applyProtection="0"/>
    <xf numFmtId="0" fontId="91" fillId="0" borderId="5" applyNumberFormat="0" applyFill="0" applyAlignment="0" applyProtection="0"/>
    <xf numFmtId="0" fontId="91" fillId="0" borderId="0" applyNumberFormat="0" applyFill="0" applyBorder="0" applyAlignment="0" applyProtection="0"/>
    <xf numFmtId="0" fontId="2" fillId="0" borderId="0" applyNumberFormat="0" applyFill="0" applyBorder="0" applyAlignment="0" applyProtection="0"/>
    <xf numFmtId="0" fontId="92" fillId="30" borderId="1" applyNumberFormat="0" applyAlignment="0" applyProtection="0"/>
    <xf numFmtId="0" fontId="93" fillId="0" borderId="6" applyNumberFormat="0" applyFill="0" applyAlignment="0" applyProtection="0"/>
    <xf numFmtId="0" fontId="94" fillId="31" borderId="0" applyNumberFormat="0" applyBorder="0" applyAlignment="0" applyProtection="0"/>
    <xf numFmtId="0" fontId="0" fillId="32" borderId="7" applyNumberFormat="0" applyFont="0" applyAlignment="0" applyProtection="0"/>
    <xf numFmtId="0" fontId="95" fillId="27" borderId="8" applyNumberFormat="0" applyAlignment="0" applyProtection="0"/>
    <xf numFmtId="9" fontId="0" fillId="0" borderId="0" applyFont="0" applyFill="0" applyBorder="0" applyAlignment="0" applyProtection="0"/>
    <xf numFmtId="0" fontId="96" fillId="0" borderId="0" applyNumberFormat="0" applyFill="0" applyBorder="0" applyAlignment="0" applyProtection="0"/>
    <xf numFmtId="0" fontId="97" fillId="0" borderId="9" applyNumberFormat="0" applyFill="0" applyAlignment="0" applyProtection="0"/>
    <xf numFmtId="0" fontId="98" fillId="0" borderId="0" applyNumberFormat="0" applyFill="0" applyBorder="0" applyAlignment="0" applyProtection="0"/>
  </cellStyleXfs>
  <cellXfs count="248">
    <xf numFmtId="0" fontId="0" fillId="0" borderId="0" xfId="0" applyAlignment="1">
      <alignment/>
    </xf>
    <xf numFmtId="0" fontId="22" fillId="33" borderId="10" xfId="0" applyFont="1" applyFill="1" applyBorder="1" applyAlignment="1" applyProtection="1">
      <alignment horizontal="center" vertical="center"/>
      <protection/>
    </xf>
    <xf numFmtId="0" fontId="20" fillId="0" borderId="11" xfId="0" applyFont="1" applyFill="1" applyBorder="1" applyAlignment="1" applyProtection="1">
      <alignment horizontal="right" vertical="center"/>
      <protection/>
    </xf>
    <xf numFmtId="0" fontId="7" fillId="0" borderId="10" xfId="0" applyFont="1" applyFill="1" applyBorder="1" applyAlignment="1" applyProtection="1">
      <alignment vertical="center"/>
      <protection locked="0"/>
    </xf>
    <xf numFmtId="0" fontId="17"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locked="0"/>
    </xf>
    <xf numFmtId="0" fontId="22" fillId="0" borderId="10" xfId="0" applyFont="1" applyFill="1" applyBorder="1" applyAlignment="1" applyProtection="1">
      <alignment horizontal="center" vertical="center"/>
      <protection/>
    </xf>
    <xf numFmtId="0" fontId="15" fillId="0" borderId="10" xfId="0" applyFont="1" applyFill="1" applyBorder="1" applyAlignment="1" applyProtection="1">
      <alignment horizontal="left" vertical="center"/>
      <protection/>
    </xf>
    <xf numFmtId="0" fontId="15" fillId="0" borderId="10" xfId="0" applyFont="1" applyFill="1" applyBorder="1" applyAlignment="1" applyProtection="1">
      <alignment vertical="center"/>
      <protection/>
    </xf>
    <xf numFmtId="0" fontId="15" fillId="0" borderId="10" xfId="0" applyFont="1" applyFill="1" applyBorder="1" applyAlignment="1" applyProtection="1">
      <alignment horizontal="center" vertical="center"/>
      <protection/>
    </xf>
    <xf numFmtId="3" fontId="13" fillId="0" borderId="10" xfId="0" applyNumberFormat="1" applyFont="1" applyFill="1" applyBorder="1" applyAlignment="1" applyProtection="1">
      <alignment horizontal="center" vertical="center"/>
      <protection/>
    </xf>
    <xf numFmtId="191" fontId="13" fillId="0" borderId="10" xfId="0" applyNumberFormat="1" applyFont="1" applyFill="1" applyBorder="1" applyAlignment="1" applyProtection="1">
      <alignment horizontal="right" vertical="center"/>
      <protection/>
    </xf>
    <xf numFmtId="0" fontId="8" fillId="0" borderId="10" xfId="0" applyFont="1" applyFill="1" applyBorder="1" applyAlignment="1" applyProtection="1">
      <alignment horizontal="left" vertical="center"/>
      <protection locked="0"/>
    </xf>
    <xf numFmtId="0" fontId="8" fillId="0" borderId="10" xfId="0" applyFont="1" applyFill="1" applyBorder="1" applyAlignment="1" applyProtection="1">
      <alignment horizontal="center" vertical="center"/>
      <protection locked="0"/>
    </xf>
    <xf numFmtId="0" fontId="12" fillId="0" borderId="10" xfId="0" applyFont="1" applyFill="1" applyBorder="1" applyAlignment="1" applyProtection="1">
      <alignment vertical="center"/>
      <protection locked="0"/>
    </xf>
    <xf numFmtId="0" fontId="12" fillId="0" borderId="10" xfId="0" applyFont="1" applyFill="1" applyBorder="1" applyAlignment="1">
      <alignment horizontal="center" vertical="center"/>
    </xf>
    <xf numFmtId="191" fontId="8" fillId="0" borderId="10" xfId="0" applyNumberFormat="1" applyFont="1" applyFill="1" applyBorder="1" applyAlignment="1" applyProtection="1">
      <alignment horizontal="right" vertical="center"/>
      <protection locked="0"/>
    </xf>
    <xf numFmtId="0" fontId="20" fillId="0" borderId="12" xfId="0" applyFont="1" applyFill="1" applyBorder="1" applyAlignment="1" applyProtection="1">
      <alignment horizontal="right" vertical="center"/>
      <protection/>
    </xf>
    <xf numFmtId="0" fontId="20" fillId="0" borderId="13" xfId="0" applyFont="1" applyFill="1" applyBorder="1" applyAlignment="1" applyProtection="1">
      <alignment horizontal="right" vertical="center"/>
      <protection/>
    </xf>
    <xf numFmtId="1" fontId="20" fillId="0" borderId="0" xfId="0" applyNumberFormat="1" applyFont="1" applyFill="1" applyBorder="1" applyAlignment="1" applyProtection="1">
      <alignment horizontal="right" vertical="center"/>
      <protection/>
    </xf>
    <xf numFmtId="171" fontId="5" fillId="0" borderId="0" xfId="43" applyFont="1" applyFill="1" applyBorder="1" applyAlignment="1" applyProtection="1">
      <alignment vertical="center"/>
      <protection/>
    </xf>
    <xf numFmtId="190" fontId="5"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0" fontId="5" fillId="0" borderId="0" xfId="0" applyNumberFormat="1" applyFont="1" applyFill="1" applyBorder="1" applyAlignment="1" applyProtection="1">
      <alignment horizontal="center" vertical="center"/>
      <protection/>
    </xf>
    <xf numFmtId="191" fontId="19" fillId="0" borderId="0" xfId="0" applyNumberFormat="1" applyFont="1" applyFill="1" applyBorder="1" applyAlignment="1" applyProtection="1">
      <alignment horizontal="right" vertical="center"/>
      <protection/>
    </xf>
    <xf numFmtId="188" fontId="10" fillId="0" borderId="0" xfId="0" applyNumberFormat="1" applyFont="1" applyFill="1" applyBorder="1" applyAlignment="1" applyProtection="1">
      <alignment horizontal="right" vertical="center"/>
      <protection/>
    </xf>
    <xf numFmtId="188" fontId="5"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vertical="center"/>
      <protection/>
    </xf>
    <xf numFmtId="191" fontId="18" fillId="0" borderId="0" xfId="0" applyNumberFormat="1" applyFont="1" applyFill="1" applyBorder="1" applyAlignment="1" applyProtection="1">
      <alignment horizontal="right" vertical="center"/>
      <protection/>
    </xf>
    <xf numFmtId="188" fontId="18" fillId="0" borderId="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0" fontId="5"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20" fillId="0" borderId="14"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0" fontId="21" fillId="0" borderId="15" xfId="0" applyFont="1" applyBorder="1" applyAlignment="1" applyProtection="1">
      <alignment horizontal="center" vertical="center"/>
      <protection/>
    </xf>
    <xf numFmtId="191" fontId="17" fillId="0" borderId="16" xfId="0" applyNumberFormat="1" applyFont="1" applyBorder="1" applyAlignment="1" applyProtection="1">
      <alignment horizontal="center" wrapText="1"/>
      <protection/>
    </xf>
    <xf numFmtId="188" fontId="17" fillId="0" borderId="16" xfId="0" applyNumberFormat="1" applyFont="1" applyBorder="1" applyAlignment="1" applyProtection="1">
      <alignment horizontal="center" wrapText="1"/>
      <protection/>
    </xf>
    <xf numFmtId="191" fontId="17" fillId="0" borderId="16" xfId="0" applyNumberFormat="1" applyFont="1" applyFill="1" applyBorder="1" applyAlignment="1" applyProtection="1">
      <alignment horizontal="center" wrapText="1"/>
      <protection/>
    </xf>
    <xf numFmtId="188" fontId="17" fillId="0" borderId="16" xfId="0" applyNumberFormat="1" applyFont="1" applyFill="1" applyBorder="1" applyAlignment="1" applyProtection="1">
      <alignment horizontal="center" wrapText="1"/>
      <protection/>
    </xf>
    <xf numFmtId="193" fontId="17" fillId="0" borderId="16" xfId="0" applyNumberFormat="1" applyFont="1" applyFill="1" applyBorder="1" applyAlignment="1" applyProtection="1">
      <alignment horizontal="center" wrapText="1"/>
      <protection/>
    </xf>
    <xf numFmtId="0" fontId="17" fillId="0" borderId="16" xfId="0" applyFont="1" applyBorder="1" applyAlignment="1" applyProtection="1">
      <alignment horizontal="center" wrapText="1"/>
      <protection/>
    </xf>
    <xf numFmtId="193" fontId="17" fillId="0" borderId="17" xfId="0" applyNumberFormat="1" applyFont="1" applyFill="1" applyBorder="1" applyAlignment="1" applyProtection="1">
      <alignment horizontal="center" wrapText="1"/>
      <protection/>
    </xf>
    <xf numFmtId="0" fontId="5" fillId="0" borderId="0"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3" fontId="22" fillId="33" borderId="18" xfId="0" applyNumberFormat="1"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185" fontId="22" fillId="33" borderId="18" xfId="0" applyNumberFormat="1" applyFont="1" applyFill="1" applyBorder="1" applyAlignment="1" applyProtection="1">
      <alignment horizontal="center" vertical="center"/>
      <protection/>
    </xf>
    <xf numFmtId="188" fontId="22" fillId="33" borderId="18" xfId="0" applyNumberFormat="1" applyFont="1" applyFill="1" applyBorder="1" applyAlignment="1" applyProtection="1">
      <alignment horizontal="center" vertical="center"/>
      <protection/>
    </xf>
    <xf numFmtId="193" fontId="22" fillId="33" borderId="18" xfId="0" applyNumberFormat="1" applyFont="1" applyFill="1" applyBorder="1" applyAlignment="1" applyProtection="1">
      <alignment horizontal="center" vertical="center"/>
      <protection/>
    </xf>
    <xf numFmtId="192" fontId="22" fillId="33" borderId="18" xfId="6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xf>
    <xf numFmtId="0" fontId="21" fillId="0" borderId="0" xfId="0" applyFont="1" applyFill="1" applyBorder="1" applyAlignment="1" applyProtection="1">
      <alignment horizontal="right" vertical="center"/>
      <protection/>
    </xf>
    <xf numFmtId="0" fontId="15" fillId="0" borderId="0" xfId="0" applyFont="1" applyFill="1" applyBorder="1" applyAlignment="1" applyProtection="1">
      <alignment vertical="center"/>
      <protection/>
    </xf>
    <xf numFmtId="3" fontId="13" fillId="0" borderId="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185"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right" vertical="center"/>
      <protection/>
    </xf>
    <xf numFmtId="193" fontId="13" fillId="0" borderId="0" xfId="0" applyNumberFormat="1" applyFont="1" applyFill="1" applyBorder="1" applyAlignment="1" applyProtection="1">
      <alignment vertical="center"/>
      <protection/>
    </xf>
    <xf numFmtId="185" fontId="13" fillId="0" borderId="0" xfId="0" applyNumberFormat="1" applyFont="1" applyFill="1" applyBorder="1" applyAlignment="1" applyProtection="1">
      <alignment horizontal="right" vertical="center"/>
      <protection/>
    </xf>
    <xf numFmtId="192" fontId="13" fillId="0" borderId="0" xfId="60" applyNumberFormat="1" applyFont="1" applyFill="1" applyBorder="1" applyAlignment="1" applyProtection="1">
      <alignment vertical="center"/>
      <protection/>
    </xf>
    <xf numFmtId="188" fontId="13"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20" fillId="0" borderId="0" xfId="0" applyFont="1" applyBorder="1" applyAlignment="1" applyProtection="1">
      <alignment horizontal="right" vertical="center"/>
      <protection locked="0"/>
    </xf>
    <xf numFmtId="0" fontId="11" fillId="0" borderId="0"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protection locked="0"/>
    </xf>
    <xf numFmtId="0" fontId="12" fillId="0" borderId="0" xfId="0" applyFont="1" applyFill="1" applyBorder="1" applyAlignment="1">
      <alignment horizontal="left" vertical="center"/>
    </xf>
    <xf numFmtId="0" fontId="8" fillId="0" borderId="0" xfId="0" applyFont="1" applyBorder="1" applyAlignment="1" applyProtection="1">
      <alignment horizontal="center" vertical="center"/>
      <protection locked="0"/>
    </xf>
    <xf numFmtId="185" fontId="8" fillId="0" borderId="0" xfId="0" applyNumberFormat="1" applyFont="1" applyBorder="1" applyAlignment="1" applyProtection="1">
      <alignment vertical="center"/>
      <protection locked="0"/>
    </xf>
    <xf numFmtId="0" fontId="8" fillId="0" borderId="0" xfId="0" applyFont="1" applyBorder="1" applyAlignment="1" applyProtection="1">
      <alignment vertical="center"/>
      <protection locked="0"/>
    </xf>
    <xf numFmtId="185" fontId="11" fillId="0" borderId="0" xfId="0" applyNumberFormat="1" applyFont="1" applyFill="1" applyBorder="1" applyAlignment="1" applyProtection="1">
      <alignment vertical="center"/>
      <protection locked="0"/>
    </xf>
    <xf numFmtId="193" fontId="8" fillId="0" borderId="0" xfId="0" applyNumberFormat="1" applyFont="1" applyBorder="1" applyAlignment="1" applyProtection="1">
      <alignment vertical="center"/>
      <protection locked="0"/>
    </xf>
    <xf numFmtId="0" fontId="12" fillId="0" borderId="0" xfId="0" applyFont="1" applyFill="1" applyBorder="1" applyAlignment="1">
      <alignment horizontal="center" vertical="center"/>
    </xf>
    <xf numFmtId="0" fontId="8" fillId="0" borderId="0" xfId="0" applyFont="1" applyAlignment="1" applyProtection="1">
      <alignment horizontal="center" vertical="center"/>
      <protection locked="0"/>
    </xf>
    <xf numFmtId="185"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0" fontId="20" fillId="0" borderId="0" xfId="0" applyFont="1" applyAlignment="1" applyProtection="1">
      <alignment horizontal="right" vertical="center"/>
      <protection locked="0"/>
    </xf>
    <xf numFmtId="185" fontId="11" fillId="0" borderId="0" xfId="0" applyNumberFormat="1" applyFont="1" applyFill="1" applyAlignment="1" applyProtection="1">
      <alignment vertical="center"/>
      <protection locked="0"/>
    </xf>
    <xf numFmtId="193" fontId="8" fillId="0" borderId="0" xfId="0" applyNumberFormat="1" applyFont="1" applyAlignment="1" applyProtection="1">
      <alignment vertical="center"/>
      <protection locked="0"/>
    </xf>
    <xf numFmtId="185" fontId="8" fillId="0" borderId="0" xfId="0" applyNumberFormat="1" applyFont="1" applyAlignment="1" applyProtection="1">
      <alignment horizontal="right" vertical="center"/>
      <protection locked="0"/>
    </xf>
    <xf numFmtId="188" fontId="8" fillId="0" borderId="0" xfId="0" applyNumberFormat="1" applyFont="1" applyAlignment="1" applyProtection="1">
      <alignment vertical="center"/>
      <protection locked="0"/>
    </xf>
    <xf numFmtId="191" fontId="11" fillId="0" borderId="10" xfId="0" applyNumberFormat="1" applyFont="1" applyFill="1" applyBorder="1" applyAlignment="1" applyProtection="1">
      <alignment horizontal="right" vertical="center"/>
      <protection locked="0"/>
    </xf>
    <xf numFmtId="196" fontId="13" fillId="0" borderId="10" xfId="0" applyNumberFormat="1" applyFont="1" applyFill="1" applyBorder="1" applyAlignment="1" applyProtection="1">
      <alignment horizontal="right" vertical="center"/>
      <protection/>
    </xf>
    <xf numFmtId="196" fontId="8" fillId="0" borderId="10" xfId="0" applyNumberFormat="1" applyFont="1" applyFill="1" applyBorder="1" applyAlignment="1" applyProtection="1">
      <alignment horizontal="right" vertical="center"/>
      <protection locked="0"/>
    </xf>
    <xf numFmtId="196" fontId="11" fillId="0" borderId="10" xfId="0" applyNumberFormat="1" applyFont="1" applyFill="1" applyBorder="1" applyAlignment="1" applyProtection="1">
      <alignment horizontal="right" vertical="center"/>
      <protection locked="0"/>
    </xf>
    <xf numFmtId="0" fontId="22" fillId="33" borderId="19" xfId="0" applyFont="1" applyFill="1" applyBorder="1" applyAlignment="1">
      <alignment horizontal="right" vertical="center"/>
    </xf>
    <xf numFmtId="171" fontId="29" fillId="0" borderId="10" xfId="43" applyFont="1" applyFill="1" applyBorder="1" applyAlignment="1" applyProtection="1">
      <alignment horizontal="left" vertical="center"/>
      <protection/>
    </xf>
    <xf numFmtId="190" fontId="29" fillId="0" borderId="10" xfId="0" applyNumberFormat="1" applyFont="1" applyFill="1" applyBorder="1" applyAlignment="1" applyProtection="1">
      <alignment horizontal="center" vertical="center"/>
      <protection/>
    </xf>
    <xf numFmtId="0" fontId="29" fillId="0" borderId="10" xfId="0" applyFont="1" applyFill="1" applyBorder="1" applyAlignment="1" applyProtection="1">
      <alignment vertical="center"/>
      <protection/>
    </xf>
    <xf numFmtId="0" fontId="29" fillId="0" borderId="10" xfId="0" applyNumberFormat="1" applyFont="1" applyFill="1" applyBorder="1" applyAlignment="1" applyProtection="1">
      <alignment horizontal="center" vertical="center"/>
      <protection/>
    </xf>
    <xf numFmtId="191" fontId="30" fillId="0" borderId="10" xfId="0" applyNumberFormat="1" applyFont="1" applyFill="1" applyBorder="1" applyAlignment="1" applyProtection="1">
      <alignment horizontal="right" vertical="center"/>
      <protection/>
    </xf>
    <xf numFmtId="196" fontId="31" fillId="0" borderId="10" xfId="0" applyNumberFormat="1" applyFont="1" applyFill="1" applyBorder="1" applyAlignment="1" applyProtection="1">
      <alignment horizontal="right" vertical="center"/>
      <protection/>
    </xf>
    <xf numFmtId="191" fontId="29" fillId="0" borderId="10" xfId="0" applyNumberFormat="1" applyFont="1" applyFill="1" applyBorder="1" applyAlignment="1" applyProtection="1">
      <alignment horizontal="right" vertical="center"/>
      <protection/>
    </xf>
    <xf numFmtId="196" fontId="29" fillId="0" borderId="10" xfId="0" applyNumberFormat="1" applyFont="1" applyFill="1" applyBorder="1" applyAlignment="1" applyProtection="1">
      <alignment horizontal="right" vertical="center"/>
      <protection/>
    </xf>
    <xf numFmtId="191" fontId="32" fillId="0" borderId="10" xfId="0" applyNumberFormat="1" applyFont="1" applyFill="1" applyBorder="1" applyAlignment="1" applyProtection="1">
      <alignment horizontal="right" vertical="center"/>
      <protection/>
    </xf>
    <xf numFmtId="196" fontId="32" fillId="0" borderId="10" xfId="0" applyNumberFormat="1" applyFont="1" applyFill="1" applyBorder="1" applyAlignment="1" applyProtection="1">
      <alignment horizontal="right" vertical="center"/>
      <protection/>
    </xf>
    <xf numFmtId="191" fontId="31" fillId="0" borderId="10" xfId="0" applyNumberFormat="1" applyFont="1" applyFill="1" applyBorder="1" applyAlignment="1" applyProtection="1">
      <alignment horizontal="right" vertical="center"/>
      <protection/>
    </xf>
    <xf numFmtId="196" fontId="31" fillId="0" borderId="10" xfId="0" applyNumberFormat="1" applyFont="1" applyFill="1" applyBorder="1" applyAlignment="1" applyProtection="1">
      <alignment horizontal="right" vertical="center"/>
      <protection locked="0"/>
    </xf>
    <xf numFmtId="0" fontId="29" fillId="0" borderId="10" xfId="0" applyFont="1" applyFill="1" applyBorder="1" applyAlignment="1" applyProtection="1">
      <alignment vertical="center"/>
      <protection locked="0"/>
    </xf>
    <xf numFmtId="1" fontId="33" fillId="0" borderId="10" xfId="0" applyNumberFormat="1" applyFont="1" applyFill="1" applyBorder="1" applyAlignment="1" applyProtection="1">
      <alignment horizontal="right" vertical="center"/>
      <protection/>
    </xf>
    <xf numFmtId="0" fontId="33" fillId="0" borderId="13" xfId="0" applyFont="1" applyFill="1" applyBorder="1" applyAlignment="1" applyProtection="1">
      <alignment horizontal="right" vertical="center"/>
      <protection/>
    </xf>
    <xf numFmtId="0" fontId="34" fillId="0" borderId="10" xfId="0" applyFont="1" applyFill="1" applyBorder="1" applyAlignment="1" applyProtection="1">
      <alignment horizontal="right" vertical="center"/>
      <protection/>
    </xf>
    <xf numFmtId="0" fontId="33" fillId="0" borderId="10" xfId="0" applyFont="1" applyFill="1" applyBorder="1" applyAlignment="1" applyProtection="1">
      <alignment horizontal="right" vertical="center"/>
      <protection locked="0"/>
    </xf>
    <xf numFmtId="0" fontId="35" fillId="0" borderId="10" xfId="0" applyFont="1" applyFill="1" applyBorder="1" applyAlignment="1" applyProtection="1">
      <alignment horizontal="center" vertical="center"/>
      <protection/>
    </xf>
    <xf numFmtId="191" fontId="35" fillId="0" borderId="20" xfId="0" applyNumberFormat="1" applyFont="1" applyFill="1" applyBorder="1" applyAlignment="1" applyProtection="1">
      <alignment horizontal="center" vertical="center" wrapText="1"/>
      <protection/>
    </xf>
    <xf numFmtId="196" fontId="35" fillId="0" borderId="20" xfId="0" applyNumberFormat="1" applyFont="1" applyFill="1" applyBorder="1" applyAlignment="1" applyProtection="1">
      <alignment horizontal="center" vertical="center" wrapText="1"/>
      <protection/>
    </xf>
    <xf numFmtId="4" fontId="39" fillId="0" borderId="10" xfId="43" applyNumberFormat="1" applyFont="1" applyFill="1" applyBorder="1" applyAlignment="1">
      <alignment horizontal="right" vertical="center"/>
    </xf>
    <xf numFmtId="3" fontId="39" fillId="0" borderId="10" xfId="43" applyNumberFormat="1" applyFont="1" applyFill="1" applyBorder="1" applyAlignment="1">
      <alignment horizontal="right" vertical="center"/>
    </xf>
    <xf numFmtId="4" fontId="33" fillId="0" borderId="10" xfId="43" applyNumberFormat="1" applyFont="1" applyFill="1" applyBorder="1" applyAlignment="1">
      <alignment horizontal="right" vertical="center"/>
    </xf>
    <xf numFmtId="3" fontId="33" fillId="0" borderId="10" xfId="43" applyNumberFormat="1" applyFont="1" applyFill="1" applyBorder="1" applyAlignment="1">
      <alignment horizontal="right" vertical="center"/>
    </xf>
    <xf numFmtId="2" fontId="39" fillId="0" borderId="10" xfId="43" applyNumberFormat="1" applyFont="1" applyFill="1" applyBorder="1" applyAlignment="1">
      <alignment horizontal="right" vertical="center"/>
    </xf>
    <xf numFmtId="4" fontId="39" fillId="0" borderId="10" xfId="43" applyNumberFormat="1" applyFont="1" applyFill="1" applyBorder="1" applyAlignment="1" applyProtection="1">
      <alignment horizontal="right" vertical="center"/>
      <protection locked="0"/>
    </xf>
    <xf numFmtId="0" fontId="37" fillId="0" borderId="21" xfId="0" applyFont="1" applyFill="1" applyBorder="1" applyAlignment="1">
      <alignment horizontal="left" vertical="center"/>
    </xf>
    <xf numFmtId="2" fontId="39" fillId="0" borderId="22" xfId="43" applyNumberFormat="1" applyFont="1" applyFill="1" applyBorder="1" applyAlignment="1">
      <alignment horizontal="right" vertical="center"/>
    </xf>
    <xf numFmtId="0" fontId="37" fillId="0" borderId="23" xfId="0" applyFont="1" applyFill="1" applyBorder="1" applyAlignment="1">
      <alignment horizontal="left" vertical="center"/>
    </xf>
    <xf numFmtId="4" fontId="39" fillId="0" borderId="24" xfId="43" applyNumberFormat="1" applyFont="1" applyFill="1" applyBorder="1" applyAlignment="1">
      <alignment horizontal="right" vertical="center"/>
    </xf>
    <xf numFmtId="3" fontId="39" fillId="0" borderId="24" xfId="43" applyNumberFormat="1" applyFont="1" applyFill="1" applyBorder="1" applyAlignment="1">
      <alignment horizontal="right" vertical="center"/>
    </xf>
    <xf numFmtId="4" fontId="33" fillId="0" borderId="24" xfId="43" applyNumberFormat="1" applyFont="1" applyFill="1" applyBorder="1" applyAlignment="1">
      <alignment horizontal="right" vertical="center"/>
    </xf>
    <xf numFmtId="3" fontId="33" fillId="0" borderId="24" xfId="43" applyNumberFormat="1" applyFont="1" applyFill="1" applyBorder="1" applyAlignment="1">
      <alignment horizontal="right" vertical="center"/>
    </xf>
    <xf numFmtId="4" fontId="39" fillId="0" borderId="24" xfId="43" applyNumberFormat="1" applyFont="1" applyFill="1" applyBorder="1" applyAlignment="1" applyProtection="1">
      <alignment horizontal="right" vertical="center"/>
      <protection locked="0"/>
    </xf>
    <xf numFmtId="196" fontId="39" fillId="0" borderId="10" xfId="0" applyNumberFormat="1" applyFont="1" applyFill="1" applyBorder="1" applyAlignment="1" applyProtection="1">
      <alignment horizontal="right" vertical="center"/>
      <protection locked="0"/>
    </xf>
    <xf numFmtId="193" fontId="39" fillId="0" borderId="10" xfId="0" applyNumberFormat="1" applyFont="1" applyFill="1" applyBorder="1" applyAlignment="1" applyProtection="1">
      <alignment vertical="center"/>
      <protection locked="0"/>
    </xf>
    <xf numFmtId="191" fontId="39" fillId="0" borderId="10" xfId="0" applyNumberFormat="1" applyFont="1" applyFill="1" applyBorder="1" applyAlignment="1" applyProtection="1">
      <alignment horizontal="right" vertical="center"/>
      <protection locked="0"/>
    </xf>
    <xf numFmtId="192" fontId="39" fillId="0" borderId="10" xfId="0" applyNumberFormat="1" applyFont="1" applyFill="1" applyBorder="1" applyAlignment="1" applyProtection="1">
      <alignment vertical="center"/>
      <protection locked="0"/>
    </xf>
    <xf numFmtId="0" fontId="40" fillId="0" borderId="10" xfId="0" applyFont="1" applyFill="1" applyBorder="1" applyAlignment="1" applyProtection="1">
      <alignment vertical="center"/>
      <protection locked="0"/>
    </xf>
    <xf numFmtId="0" fontId="42" fillId="0" borderId="25" xfId="0" applyFont="1" applyFill="1" applyBorder="1" applyAlignment="1" applyProtection="1">
      <alignment horizontal="center" vertical="center"/>
      <protection/>
    </xf>
    <xf numFmtId="196" fontId="41" fillId="0" borderId="20" xfId="0" applyNumberFormat="1" applyFont="1" applyFill="1" applyBorder="1" applyAlignment="1" applyProtection="1">
      <alignment horizontal="center" vertical="center" wrapText="1"/>
      <protection/>
    </xf>
    <xf numFmtId="193" fontId="41" fillId="0" borderId="20" xfId="0" applyNumberFormat="1" applyFont="1" applyFill="1" applyBorder="1" applyAlignment="1" applyProtection="1">
      <alignment horizontal="center" vertical="center" wrapText="1"/>
      <protection/>
    </xf>
    <xf numFmtId="191" fontId="41" fillId="0" borderId="20" xfId="0" applyNumberFormat="1" applyFont="1" applyFill="1" applyBorder="1" applyAlignment="1" applyProtection="1">
      <alignment horizontal="center" vertical="center" wrapText="1"/>
      <protection/>
    </xf>
    <xf numFmtId="192" fontId="41" fillId="0" borderId="20" xfId="0" applyNumberFormat="1" applyFont="1" applyFill="1" applyBorder="1" applyAlignment="1" applyProtection="1">
      <alignment horizontal="center" vertical="center" wrapText="1"/>
      <protection/>
    </xf>
    <xf numFmtId="193" fontId="41" fillId="0" borderId="26" xfId="0" applyNumberFormat="1" applyFont="1" applyFill="1" applyBorder="1" applyAlignment="1" applyProtection="1">
      <alignment horizontal="center" vertical="center" wrapText="1"/>
      <protection/>
    </xf>
    <xf numFmtId="0" fontId="42" fillId="0" borderId="10" xfId="0" applyFont="1" applyFill="1" applyBorder="1" applyAlignment="1" applyProtection="1">
      <alignment horizontal="center" vertical="center"/>
      <protection/>
    </xf>
    <xf numFmtId="196" fontId="42" fillId="0" borderId="10" xfId="0" applyNumberFormat="1" applyFont="1" applyFill="1" applyBorder="1" applyAlignment="1" applyProtection="1">
      <alignment horizontal="right" vertical="center"/>
      <protection/>
    </xf>
    <xf numFmtId="193" fontId="42" fillId="0" borderId="10" xfId="0" applyNumberFormat="1" applyFont="1" applyFill="1" applyBorder="1" applyAlignment="1" applyProtection="1">
      <alignment vertical="center"/>
      <protection/>
    </xf>
    <xf numFmtId="191" fontId="42" fillId="0" borderId="10" xfId="0" applyNumberFormat="1" applyFont="1" applyFill="1" applyBorder="1" applyAlignment="1" applyProtection="1">
      <alignment horizontal="right" vertical="center"/>
      <protection/>
    </xf>
    <xf numFmtId="192" fontId="42" fillId="0" borderId="10" xfId="60" applyNumberFormat="1" applyFont="1" applyFill="1" applyBorder="1" applyAlignment="1" applyProtection="1">
      <alignment vertical="center"/>
      <protection/>
    </xf>
    <xf numFmtId="0" fontId="40" fillId="0" borderId="10" xfId="0" applyFont="1" applyFill="1" applyBorder="1" applyAlignment="1" applyProtection="1">
      <alignment vertical="center"/>
      <protection/>
    </xf>
    <xf numFmtId="0" fontId="38" fillId="0" borderId="10" xfId="0" applyFont="1" applyFill="1" applyBorder="1" applyAlignment="1" applyProtection="1">
      <alignment vertical="center"/>
      <protection locked="0"/>
    </xf>
    <xf numFmtId="2" fontId="39" fillId="0" borderId="24" xfId="43" applyNumberFormat="1" applyFont="1" applyFill="1" applyBorder="1" applyAlignment="1">
      <alignment horizontal="right" vertical="center"/>
    </xf>
    <xf numFmtId="4" fontId="39" fillId="0" borderId="18" xfId="43" applyNumberFormat="1" applyFont="1" applyFill="1" applyBorder="1" applyAlignment="1">
      <alignment horizontal="right" vertical="center"/>
    </xf>
    <xf numFmtId="3" fontId="39" fillId="0" borderId="18" xfId="43" applyNumberFormat="1" applyFont="1" applyFill="1" applyBorder="1" applyAlignment="1">
      <alignment horizontal="right" vertical="center"/>
    </xf>
    <xf numFmtId="4" fontId="33" fillId="0" borderId="18" xfId="43" applyNumberFormat="1" applyFont="1" applyFill="1" applyBorder="1" applyAlignment="1">
      <alignment horizontal="right" vertical="center"/>
    </xf>
    <xf numFmtId="3" fontId="33" fillId="0" borderId="18" xfId="43" applyNumberFormat="1" applyFont="1" applyFill="1" applyBorder="1" applyAlignment="1">
      <alignment horizontal="right" vertical="center"/>
    </xf>
    <xf numFmtId="2" fontId="39" fillId="0" borderId="18" xfId="43" applyNumberFormat="1" applyFont="1" applyFill="1" applyBorder="1" applyAlignment="1">
      <alignment horizontal="right" vertical="center"/>
    </xf>
    <xf numFmtId="2" fontId="39" fillId="0" borderId="27" xfId="43" applyNumberFormat="1" applyFont="1" applyFill="1" applyBorder="1" applyAlignment="1">
      <alignment horizontal="right" vertical="center"/>
    </xf>
    <xf numFmtId="4" fontId="39" fillId="0" borderId="18" xfId="43" applyNumberFormat="1" applyFont="1" applyFill="1" applyBorder="1" applyAlignment="1" applyProtection="1">
      <alignment horizontal="right" vertical="center"/>
      <protection locked="0"/>
    </xf>
    <xf numFmtId="2" fontId="39" fillId="0" borderId="28" xfId="43" applyNumberFormat="1" applyFont="1" applyFill="1" applyBorder="1" applyAlignment="1">
      <alignment horizontal="right" vertical="center"/>
    </xf>
    <xf numFmtId="0" fontId="37" fillId="0" borderId="29" xfId="0" applyFont="1" applyFill="1" applyBorder="1" applyAlignment="1">
      <alignment horizontal="left" vertical="center"/>
    </xf>
    <xf numFmtId="194" fontId="38" fillId="0" borderId="10" xfId="0" applyNumberFormat="1" applyFont="1" applyFill="1" applyBorder="1" applyAlignment="1">
      <alignment horizontal="center" vertical="center"/>
    </xf>
    <xf numFmtId="194" fontId="38" fillId="0" borderId="18" xfId="0" applyNumberFormat="1" applyFont="1" applyFill="1" applyBorder="1" applyAlignment="1">
      <alignment horizontal="center" vertical="center"/>
    </xf>
    <xf numFmtId="190" fontId="44" fillId="0" borderId="10" xfId="0" applyNumberFormat="1" applyFont="1" applyFill="1" applyBorder="1" applyAlignment="1" applyProtection="1">
      <alignment horizontal="center" vertical="center"/>
      <protection/>
    </xf>
    <xf numFmtId="190" fontId="29" fillId="0" borderId="10" xfId="0" applyNumberFormat="1" applyFont="1" applyFill="1" applyBorder="1" applyAlignment="1" applyProtection="1">
      <alignment horizontal="center" vertical="center"/>
      <protection locked="0"/>
    </xf>
    <xf numFmtId="0" fontId="39" fillId="0" borderId="10" xfId="0" applyFont="1" applyFill="1" applyBorder="1" applyAlignment="1">
      <alignment horizontal="right" vertical="center"/>
    </xf>
    <xf numFmtId="194" fontId="38" fillId="0" borderId="24" xfId="0" applyNumberFormat="1" applyFont="1" applyFill="1" applyBorder="1" applyAlignment="1">
      <alignment horizontal="center" vertical="center"/>
    </xf>
    <xf numFmtId="0" fontId="39" fillId="0" borderId="24" xfId="0" applyFont="1" applyFill="1" applyBorder="1" applyAlignment="1">
      <alignment horizontal="right" vertical="center"/>
    </xf>
    <xf numFmtId="0" fontId="39" fillId="0" borderId="18" xfId="0" applyFont="1" applyFill="1" applyBorder="1" applyAlignment="1">
      <alignment horizontal="right" vertical="center"/>
    </xf>
    <xf numFmtId="9" fontId="39" fillId="0" borderId="10" xfId="60" applyNumberFormat="1" applyFont="1" applyFill="1" applyBorder="1" applyAlignment="1" applyProtection="1">
      <alignment vertical="center"/>
      <protection/>
    </xf>
    <xf numFmtId="9" fontId="39" fillId="0" borderId="24" xfId="60" applyNumberFormat="1" applyFont="1" applyFill="1" applyBorder="1" applyAlignment="1" applyProtection="1">
      <alignment vertical="center"/>
      <protection/>
    </xf>
    <xf numFmtId="9" fontId="39" fillId="0" borderId="18" xfId="60" applyNumberFormat="1" applyFont="1" applyFill="1" applyBorder="1" applyAlignment="1" applyProtection="1">
      <alignment vertical="center"/>
      <protection/>
    </xf>
    <xf numFmtId="0" fontId="5" fillId="0" borderId="18"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29" fillId="0" borderId="10" xfId="0" applyNumberFormat="1"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24"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6" fillId="0" borderId="0" xfId="0" applyFont="1" applyBorder="1" applyAlignment="1" applyProtection="1">
      <alignment horizontal="center" vertical="center"/>
      <protection/>
    </xf>
    <xf numFmtId="0" fontId="47" fillId="0" borderId="0" xfId="0" applyFont="1" applyBorder="1" applyAlignment="1" applyProtection="1">
      <alignment vertical="center"/>
      <protection locked="0"/>
    </xf>
    <xf numFmtId="0" fontId="47" fillId="0" borderId="0" xfId="0" applyFont="1" applyAlignment="1" applyProtection="1">
      <alignment vertical="center"/>
      <protection locked="0"/>
    </xf>
    <xf numFmtId="0" fontId="34" fillId="33" borderId="10" xfId="0" applyFont="1" applyFill="1" applyBorder="1" applyAlignment="1" applyProtection="1">
      <alignment horizontal="center" vertical="center"/>
      <protection/>
    </xf>
    <xf numFmtId="3" fontId="23" fillId="33" borderId="18" xfId="0" applyNumberFormat="1" applyFont="1" applyFill="1" applyBorder="1" applyAlignment="1" applyProtection="1">
      <alignment horizontal="center" vertical="center"/>
      <protection/>
    </xf>
    <xf numFmtId="0" fontId="23" fillId="33" borderId="18" xfId="0" applyFont="1" applyFill="1" applyBorder="1" applyAlignment="1" applyProtection="1">
      <alignment vertical="center"/>
      <protection/>
    </xf>
    <xf numFmtId="191" fontId="23" fillId="33" borderId="18" xfId="0" applyNumberFormat="1" applyFont="1" applyFill="1" applyBorder="1" applyAlignment="1" applyProtection="1">
      <alignment horizontal="right" vertical="center"/>
      <protection/>
    </xf>
    <xf numFmtId="196" fontId="23" fillId="33" borderId="18" xfId="0" applyNumberFormat="1" applyFont="1" applyFill="1" applyBorder="1" applyAlignment="1" applyProtection="1">
      <alignment horizontal="right" vertical="center"/>
      <protection/>
    </xf>
    <xf numFmtId="191" fontId="22" fillId="33" borderId="18" xfId="0" applyNumberFormat="1" applyFont="1" applyFill="1" applyBorder="1" applyAlignment="1" applyProtection="1">
      <alignment horizontal="right" vertical="center"/>
      <protection/>
    </xf>
    <xf numFmtId="196" fontId="22" fillId="33" borderId="18" xfId="0" applyNumberFormat="1" applyFont="1" applyFill="1" applyBorder="1" applyAlignment="1" applyProtection="1">
      <alignment horizontal="right" vertical="center"/>
      <protection/>
    </xf>
    <xf numFmtId="196" fontId="40" fillId="33" borderId="18" xfId="0" applyNumberFormat="1" applyFont="1" applyFill="1" applyBorder="1" applyAlignment="1" applyProtection="1">
      <alignment horizontal="right" vertical="center"/>
      <protection/>
    </xf>
    <xf numFmtId="193" fontId="40" fillId="33" borderId="18" xfId="0" applyNumberFormat="1" applyFont="1" applyFill="1" applyBorder="1" applyAlignment="1" applyProtection="1">
      <alignment horizontal="center" vertical="center"/>
      <protection/>
    </xf>
    <xf numFmtId="191" fontId="40" fillId="33" borderId="18" xfId="0" applyNumberFormat="1" applyFont="1" applyFill="1" applyBorder="1" applyAlignment="1" applyProtection="1">
      <alignment horizontal="right" vertical="center"/>
      <protection/>
    </xf>
    <xf numFmtId="192" fontId="40" fillId="33" borderId="18" xfId="60" applyNumberFormat="1" applyFont="1" applyFill="1" applyBorder="1" applyAlignment="1" applyProtection="1">
      <alignment horizontal="center" vertical="center"/>
      <protection/>
    </xf>
    <xf numFmtId="4" fontId="39" fillId="0" borderId="30" xfId="43" applyNumberFormat="1" applyFont="1" applyFill="1" applyBorder="1" applyAlignment="1">
      <alignment horizontal="right" vertical="center"/>
    </xf>
    <xf numFmtId="3" fontId="39" fillId="0" borderId="30" xfId="43" applyNumberFormat="1" applyFont="1" applyFill="1" applyBorder="1" applyAlignment="1">
      <alignment horizontal="right" vertical="center"/>
    </xf>
    <xf numFmtId="0" fontId="40" fillId="34" borderId="10" xfId="0" applyFont="1" applyFill="1" applyBorder="1" applyAlignment="1">
      <alignment horizontal="right" vertical="center"/>
    </xf>
    <xf numFmtId="0" fontId="37" fillId="0" borderId="21" xfId="0" applyFont="1" applyFill="1" applyBorder="1" applyAlignment="1" applyProtection="1">
      <alignment vertical="center"/>
      <protection locked="0"/>
    </xf>
    <xf numFmtId="0" fontId="37" fillId="0" borderId="21" xfId="0" applyFont="1" applyFill="1" applyBorder="1" applyAlignment="1" applyProtection="1">
      <alignment horizontal="left" vertical="center"/>
      <protection locked="0"/>
    </xf>
    <xf numFmtId="0" fontId="38" fillId="0" borderId="24" xfId="0" applyFont="1" applyFill="1" applyBorder="1" applyAlignment="1" applyProtection="1">
      <alignment vertical="center"/>
      <protection locked="0"/>
    </xf>
    <xf numFmtId="0" fontId="38" fillId="0" borderId="18" xfId="0" applyFont="1" applyFill="1" applyBorder="1" applyAlignment="1" applyProtection="1">
      <alignment vertical="center"/>
      <protection locked="0"/>
    </xf>
    <xf numFmtId="0" fontId="28" fillId="0" borderId="31" xfId="0" applyFont="1" applyFill="1" applyBorder="1" applyAlignment="1" applyProtection="1">
      <alignment horizontal="center" vertical="center"/>
      <protection/>
    </xf>
    <xf numFmtId="0" fontId="36" fillId="0" borderId="32" xfId="0" applyFont="1" applyFill="1" applyBorder="1" applyAlignment="1" applyProtection="1">
      <alignment horizontal="center" vertical="center"/>
      <protection/>
    </xf>
    <xf numFmtId="0" fontId="33" fillId="0" borderId="32" xfId="0" applyFont="1" applyFill="1" applyBorder="1" applyAlignment="1" applyProtection="1">
      <alignment horizontal="right" vertical="center"/>
      <protection/>
    </xf>
    <xf numFmtId="0" fontId="33" fillId="0" borderId="33" xfId="0" applyFont="1" applyFill="1" applyBorder="1" applyAlignment="1" applyProtection="1">
      <alignment horizontal="right" vertical="center"/>
      <protection/>
    </xf>
    <xf numFmtId="0" fontId="40" fillId="34" borderId="24" xfId="0" applyFont="1" applyFill="1" applyBorder="1" applyAlignment="1">
      <alignment horizontal="right" vertical="center"/>
    </xf>
    <xf numFmtId="0" fontId="48" fillId="0" borderId="25" xfId="0" applyFont="1" applyFill="1" applyBorder="1" applyAlignment="1" applyProtection="1">
      <alignment vertical="center"/>
      <protection locked="0"/>
    </xf>
    <xf numFmtId="0" fontId="37" fillId="0" borderId="34" xfId="0" applyFont="1" applyFill="1" applyBorder="1" applyAlignment="1">
      <alignment horizontal="left" vertical="center"/>
    </xf>
    <xf numFmtId="194" fontId="38" fillId="0" borderId="30" xfId="0" applyNumberFormat="1" applyFont="1" applyFill="1" applyBorder="1" applyAlignment="1">
      <alignment horizontal="center" vertical="center"/>
    </xf>
    <xf numFmtId="0" fontId="38" fillId="0" borderId="30" xfId="0" applyFont="1" applyFill="1" applyBorder="1" applyAlignment="1" applyProtection="1">
      <alignment vertical="center"/>
      <protection locked="0"/>
    </xf>
    <xf numFmtId="0" fontId="39" fillId="0" borderId="30" xfId="0" applyFont="1" applyFill="1" applyBorder="1" applyAlignment="1">
      <alignment horizontal="right" vertical="center"/>
    </xf>
    <xf numFmtId="0" fontId="40" fillId="34" borderId="30" xfId="0" applyFont="1" applyFill="1" applyBorder="1" applyAlignment="1">
      <alignment horizontal="right" vertical="center"/>
    </xf>
    <xf numFmtId="4" fontId="33" fillId="0" borderId="30" xfId="43" applyNumberFormat="1" applyFont="1" applyFill="1" applyBorder="1" applyAlignment="1">
      <alignment horizontal="right" vertical="center"/>
    </xf>
    <xf numFmtId="3" fontId="33" fillId="0" borderId="30" xfId="43" applyNumberFormat="1" applyFont="1" applyFill="1" applyBorder="1" applyAlignment="1">
      <alignment horizontal="right" vertical="center"/>
    </xf>
    <xf numFmtId="2" fontId="39" fillId="0" borderId="30" xfId="43" applyNumberFormat="1" applyFont="1" applyFill="1" applyBorder="1" applyAlignment="1">
      <alignment horizontal="right" vertical="center"/>
    </xf>
    <xf numFmtId="4" fontId="39" fillId="0" borderId="30" xfId="43" applyNumberFormat="1" applyFont="1" applyFill="1" applyBorder="1" applyAlignment="1" applyProtection="1">
      <alignment horizontal="right" vertical="center"/>
      <protection locked="0"/>
    </xf>
    <xf numFmtId="9" fontId="39" fillId="0" borderId="30" xfId="60" applyNumberFormat="1" applyFont="1" applyFill="1" applyBorder="1" applyAlignment="1" applyProtection="1">
      <alignment vertical="center"/>
      <protection/>
    </xf>
    <xf numFmtId="2" fontId="39" fillId="0" borderId="35" xfId="43" applyNumberFormat="1" applyFont="1" applyFill="1" applyBorder="1" applyAlignment="1">
      <alignment horizontal="right" vertical="center"/>
    </xf>
    <xf numFmtId="0" fontId="16" fillId="0" borderId="10" xfId="0" applyNumberFormat="1" applyFont="1" applyFill="1" applyBorder="1" applyAlignment="1" applyProtection="1">
      <alignment horizontal="right" vertical="center" wrapText="1"/>
      <protection locked="0"/>
    </xf>
    <xf numFmtId="0" fontId="0" fillId="0" borderId="10" xfId="0" applyFill="1" applyBorder="1" applyAlignment="1">
      <alignment horizontal="right" vertical="center" wrapText="1"/>
    </xf>
    <xf numFmtId="0" fontId="16" fillId="0" borderId="10" xfId="0" applyFont="1" applyFill="1" applyBorder="1" applyAlignment="1">
      <alignment horizontal="right" vertical="center" wrapText="1"/>
    </xf>
    <xf numFmtId="193" fontId="43" fillId="0" borderId="10" xfId="0" applyNumberFormat="1" applyFont="1" applyFill="1" applyBorder="1" applyAlignment="1" applyProtection="1">
      <alignment horizontal="right" vertical="center" wrapText="1"/>
      <protection locked="0"/>
    </xf>
    <xf numFmtId="190" fontId="35" fillId="0" borderId="30" xfId="0" applyNumberFormat="1" applyFont="1" applyFill="1" applyBorder="1" applyAlignment="1" applyProtection="1">
      <alignment horizontal="center" vertical="center" wrapText="1"/>
      <protection/>
    </xf>
    <xf numFmtId="190" fontId="35" fillId="0" borderId="20" xfId="0" applyNumberFormat="1" applyFont="1" applyFill="1" applyBorder="1" applyAlignment="1" applyProtection="1">
      <alignment horizontal="center" vertical="center" wrapText="1"/>
      <protection/>
    </xf>
    <xf numFmtId="0" fontId="35" fillId="0" borderId="30"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wrapText="1"/>
      <protection/>
    </xf>
    <xf numFmtId="0" fontId="35" fillId="0" borderId="20" xfId="0" applyFont="1" applyFill="1" applyBorder="1" applyAlignment="1" applyProtection="1">
      <alignment horizontal="center" vertical="center"/>
      <protection/>
    </xf>
    <xf numFmtId="0" fontId="12" fillId="0" borderId="10" xfId="0" applyFont="1" applyFill="1" applyBorder="1" applyAlignment="1" applyProtection="1">
      <alignment horizontal="left" vertical="center"/>
      <protection locked="0"/>
    </xf>
    <xf numFmtId="0" fontId="12" fillId="0" borderId="10" xfId="0" applyFont="1" applyFill="1" applyBorder="1" applyAlignment="1">
      <alignment horizontal="left" vertical="center"/>
    </xf>
    <xf numFmtId="0" fontId="23" fillId="33" borderId="19" xfId="0" applyFont="1" applyFill="1" applyBorder="1" applyAlignment="1">
      <alignment horizontal="center" vertical="center"/>
    </xf>
    <xf numFmtId="0" fontId="23" fillId="33" borderId="36" xfId="0" applyFont="1" applyFill="1" applyBorder="1" applyAlignment="1">
      <alignment horizontal="center" vertical="center"/>
    </xf>
    <xf numFmtId="0" fontId="23" fillId="33" borderId="37" xfId="0" applyFont="1" applyFill="1" applyBorder="1" applyAlignment="1">
      <alignment horizontal="center" vertical="center"/>
    </xf>
    <xf numFmtId="185" fontId="35" fillId="0" borderId="30" xfId="0" applyNumberFormat="1" applyFont="1" applyFill="1" applyBorder="1" applyAlignment="1" applyProtection="1">
      <alignment horizontal="center" vertical="center" wrapText="1"/>
      <protection/>
    </xf>
    <xf numFmtId="193" fontId="35" fillId="0" borderId="30" xfId="0" applyNumberFormat="1" applyFont="1" applyFill="1" applyBorder="1" applyAlignment="1" applyProtection="1">
      <alignment horizontal="center" vertical="center" wrapText="1"/>
      <protection/>
    </xf>
    <xf numFmtId="0" fontId="27" fillId="33" borderId="20" xfId="0" applyFont="1" applyFill="1" applyBorder="1" applyAlignment="1" applyProtection="1">
      <alignment horizontal="center" vertical="center"/>
      <protection/>
    </xf>
    <xf numFmtId="0" fontId="25" fillId="33" borderId="20" xfId="0" applyFont="1" applyFill="1" applyBorder="1" applyAlignment="1">
      <alignment/>
    </xf>
    <xf numFmtId="185" fontId="41" fillId="0" borderId="30" xfId="0" applyNumberFormat="1" applyFont="1" applyFill="1" applyBorder="1" applyAlignment="1" applyProtection="1">
      <alignment horizontal="center" vertical="center" wrapText="1"/>
      <protection/>
    </xf>
    <xf numFmtId="193" fontId="41" fillId="0" borderId="30" xfId="0" applyNumberFormat="1" applyFont="1" applyFill="1" applyBorder="1" applyAlignment="1" applyProtection="1">
      <alignment horizontal="center" vertical="center" wrapText="1"/>
      <protection/>
    </xf>
    <xf numFmtId="193" fontId="41" fillId="0" borderId="35" xfId="0" applyNumberFormat="1" applyFont="1" applyFill="1" applyBorder="1" applyAlignment="1" applyProtection="1">
      <alignment horizontal="center" vertical="center" wrapText="1"/>
      <protection/>
    </xf>
    <xf numFmtId="171" fontId="35" fillId="0" borderId="34" xfId="43" applyFont="1" applyFill="1" applyBorder="1" applyAlignment="1" applyProtection="1">
      <alignment horizontal="center" vertical="center"/>
      <protection/>
    </xf>
    <xf numFmtId="171" fontId="35" fillId="0" borderId="38" xfId="43" applyFont="1" applyFill="1" applyBorder="1" applyAlignment="1" applyProtection="1">
      <alignment horizontal="center" vertical="center"/>
      <protection/>
    </xf>
    <xf numFmtId="0" fontId="26" fillId="33" borderId="0" xfId="0" applyFont="1" applyFill="1" applyBorder="1" applyAlignment="1" applyProtection="1">
      <alignment horizontal="center" vertical="center"/>
      <protection/>
    </xf>
    <xf numFmtId="0" fontId="25" fillId="0" borderId="0" xfId="0" applyFont="1" applyAlignment="1">
      <alignment/>
    </xf>
    <xf numFmtId="171" fontId="17" fillId="0" borderId="39" xfId="43" applyFont="1" applyFill="1" applyBorder="1" applyAlignment="1" applyProtection="1">
      <alignment horizontal="center" vertical="center"/>
      <protection/>
    </xf>
    <xf numFmtId="171" fontId="17" fillId="0" borderId="40" xfId="43" applyFont="1" applyFill="1" applyBorder="1" applyAlignment="1" applyProtection="1">
      <alignment horizontal="center" vertical="center"/>
      <protection/>
    </xf>
    <xf numFmtId="190" fontId="17" fillId="0" borderId="41" xfId="0" applyNumberFormat="1" applyFont="1" applyFill="1" applyBorder="1" applyAlignment="1" applyProtection="1">
      <alignment horizontal="center" vertical="center" wrapText="1"/>
      <protection/>
    </xf>
    <xf numFmtId="190" fontId="17" fillId="0" borderId="16" xfId="0" applyNumberFormat="1" applyFont="1" applyFill="1" applyBorder="1" applyAlignment="1" applyProtection="1">
      <alignment horizontal="center" vertical="center" wrapText="1"/>
      <protection/>
    </xf>
    <xf numFmtId="0" fontId="17" fillId="0" borderId="41" xfId="0" applyFont="1" applyFill="1" applyBorder="1" applyAlignment="1" applyProtection="1">
      <alignment horizontal="center" vertical="center" wrapText="1"/>
      <protection/>
    </xf>
    <xf numFmtId="0" fontId="17" fillId="0" borderId="16"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wrapText="1"/>
      <protection/>
    </xf>
    <xf numFmtId="185" fontId="17" fillId="0" borderId="41" xfId="0" applyNumberFormat="1" applyFont="1" applyFill="1" applyBorder="1" applyAlignment="1" applyProtection="1">
      <alignment horizontal="center" vertical="center" wrapText="1"/>
      <protection/>
    </xf>
    <xf numFmtId="0" fontId="16" fillId="0" borderId="0" xfId="0" applyFont="1" applyAlignment="1">
      <alignment horizontal="right" vertical="center" wrapText="1"/>
    </xf>
    <xf numFmtId="0" fontId="0" fillId="0" borderId="0" xfId="0" applyAlignment="1">
      <alignment horizontal="right" vertical="center" wrapText="1"/>
    </xf>
    <xf numFmtId="193" fontId="17" fillId="0" borderId="41" xfId="0" applyNumberFormat="1" applyFont="1" applyFill="1" applyBorder="1" applyAlignment="1" applyProtection="1">
      <alignment horizontal="center" vertical="center" wrapText="1"/>
      <protection/>
    </xf>
    <xf numFmtId="193" fontId="17" fillId="0" borderId="42" xfId="0" applyNumberFormat="1" applyFont="1" applyFill="1" applyBorder="1" applyAlignment="1" applyProtection="1">
      <alignment horizontal="center" vertical="center" wrapText="1"/>
      <protection/>
    </xf>
    <xf numFmtId="0" fontId="22" fillId="33" borderId="19" xfId="0" applyFont="1" applyFill="1" applyBorder="1" applyAlignment="1">
      <alignment horizontal="center" vertical="center"/>
    </xf>
    <xf numFmtId="0" fontId="22" fillId="33" borderId="37" xfId="0" applyFont="1" applyFill="1" applyBorder="1" applyAlignment="1">
      <alignment horizontal="center" vertical="center"/>
    </xf>
    <xf numFmtId="0" fontId="12" fillId="0" borderId="0" xfId="0" applyFont="1" applyFill="1" applyBorder="1" applyAlignment="1" applyProtection="1">
      <alignment horizontal="left" vertical="center"/>
      <protection locked="0"/>
    </xf>
    <xf numFmtId="193" fontId="9" fillId="0" borderId="0" xfId="0" applyNumberFormat="1" applyFont="1" applyBorder="1" applyAlignment="1" applyProtection="1">
      <alignment horizontal="right" vertical="center" wrapText="1"/>
      <protection locked="0"/>
    </xf>
    <xf numFmtId="0" fontId="16" fillId="0" borderId="0" xfId="0" applyNumberFormat="1" applyFont="1" applyFill="1" applyBorder="1" applyAlignment="1" applyProtection="1">
      <alignment horizontal="righ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716405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0</xdr:row>
      <xdr:rowOff>0</xdr:rowOff>
    </xdr:from>
    <xdr:to>
      <xdr:col>21</xdr:col>
      <xdr:colOff>419100</xdr:colOff>
      <xdr:row>0</xdr:row>
      <xdr:rowOff>0</xdr:rowOff>
    </xdr:to>
    <xdr:sp fLocksText="0">
      <xdr:nvSpPr>
        <xdr:cNvPr id="2" name="Text Box 2"/>
        <xdr:cNvSpPr txBox="1">
          <a:spLocks noChangeArrowheads="1"/>
        </xdr:cNvSpPr>
      </xdr:nvSpPr>
      <xdr:spPr>
        <a:xfrm>
          <a:off x="14716125" y="0"/>
          <a:ext cx="24479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0</xdr:colOff>
      <xdr:row>0</xdr:row>
      <xdr:rowOff>1133475</xdr:rowOff>
    </xdr:to>
    <xdr:sp>
      <xdr:nvSpPr>
        <xdr:cNvPr id="3" name="Text Box 5"/>
        <xdr:cNvSpPr txBox="1">
          <a:spLocks noChangeArrowheads="1"/>
        </xdr:cNvSpPr>
      </xdr:nvSpPr>
      <xdr:spPr>
        <a:xfrm>
          <a:off x="19050" y="38100"/>
          <a:ext cx="17145000" cy="1095375"/>
        </a:xfrm>
        <a:prstGeom prst="rect">
          <a:avLst/>
        </a:prstGeom>
        <a:solidFill>
          <a:srgbClr val="FFCC99"/>
        </a:solidFill>
        <a:ln w="38100" cmpd="dbl">
          <a:noFill/>
        </a:ln>
      </xdr:spPr>
      <xdr:txBody>
        <a:bodyPr vertOverflow="clip" wrap="square" lIns="73152" tIns="73152" rIns="73152" bIns="73152" anchor="ctr"/>
        <a:p>
          <a:pPr algn="ctr">
            <a:defRPr/>
          </a:pPr>
          <a:r>
            <a:rPr lang="en-US" cap="none" sz="4000" b="0" i="0" u="none" baseline="0">
              <a:solidFill>
                <a:srgbClr val="000000"/>
              </a:solidFill>
              <a:latin typeface="Garamond"/>
              <a:ea typeface="Garamond"/>
              <a:cs typeface="Garamond"/>
            </a:rPr>
            <a:t>TÜRKİYE'S WEEKEND MARKET DATA    </a:t>
          </a:r>
          <a:r>
            <a:rPr lang="en-US" cap="none" sz="26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WEEKEND BOX OFFICE &amp; ADMISSION REPORT</a:t>
          </a:r>
        </a:p>
      </xdr:txBody>
    </xdr:sp>
    <xdr:clientData/>
  </xdr:twoCellAnchor>
  <xdr:twoCellAnchor>
    <xdr:from>
      <xdr:col>16</xdr:col>
      <xdr:colOff>219075</xdr:colOff>
      <xdr:row>0</xdr:row>
      <xdr:rowOff>419100</xdr:rowOff>
    </xdr:from>
    <xdr:to>
      <xdr:col>21</xdr:col>
      <xdr:colOff>323850</xdr:colOff>
      <xdr:row>0</xdr:row>
      <xdr:rowOff>1104900</xdr:rowOff>
    </xdr:to>
    <xdr:sp fLocksText="0">
      <xdr:nvSpPr>
        <xdr:cNvPr id="4" name="Text Box 6"/>
        <xdr:cNvSpPr txBox="1">
          <a:spLocks noChangeArrowheads="1"/>
        </xdr:cNvSpPr>
      </xdr:nvSpPr>
      <xdr:spPr>
        <a:xfrm>
          <a:off x="13487400" y="419100"/>
          <a:ext cx="3581400" cy="685800"/>
        </a:xfrm>
        <a:prstGeom prst="rect">
          <a:avLst/>
        </a:prstGeom>
        <a:solidFill>
          <a:srgbClr val="FFCC99"/>
        </a:solidFill>
        <a:ln w="9525" cmpd="sng">
          <a:noFill/>
        </a:ln>
      </xdr:spPr>
      <xdr:txBody>
        <a:bodyPr vertOverflow="clip" wrap="square" lIns="0" tIns="41148" rIns="45720" bIns="0"/>
        <a:p>
          <a:pPr algn="r">
            <a:defRPr/>
          </a:pPr>
          <a:r>
            <a:rPr lang="en-US" cap="none" sz="2000" b="1" i="0" u="none" baseline="0">
              <a:solidFill>
                <a:srgbClr val="000000"/>
              </a:solidFill>
              <a:latin typeface="Garamond"/>
              <a:ea typeface="Garamond"/>
              <a:cs typeface="Garamond"/>
            </a:rPr>
            <a:t>WEEKEND: 09</a:t>
          </a:r>
          <a:r>
            <a:rPr lang="en-US" cap="none" sz="20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26-28 FEBRUARY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4058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11868150" y="0"/>
          <a:ext cx="21907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3896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4" name="Text Box 4"/>
        <xdr:cNvSpPr txBox="1">
          <a:spLocks noChangeArrowheads="1"/>
        </xdr:cNvSpPr>
      </xdr:nvSpPr>
      <xdr:spPr>
        <a:xfrm>
          <a:off x="11210925" y="0"/>
          <a:ext cx="2676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981075</xdr:rowOff>
    </xdr:to>
    <xdr:sp>
      <xdr:nvSpPr>
        <xdr:cNvPr id="5" name="Text Box 5"/>
        <xdr:cNvSpPr txBox="1">
          <a:spLocks noChangeArrowheads="1"/>
        </xdr:cNvSpPr>
      </xdr:nvSpPr>
      <xdr:spPr>
        <a:xfrm>
          <a:off x="19050" y="38100"/>
          <a:ext cx="138874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409575</xdr:rowOff>
    </xdr:from>
    <xdr:to>
      <xdr:col>21</xdr:col>
      <xdr:colOff>381000</xdr:colOff>
      <xdr:row>0</xdr:row>
      <xdr:rowOff>904875</xdr:rowOff>
    </xdr:to>
    <xdr:sp fLocksText="0">
      <xdr:nvSpPr>
        <xdr:cNvPr id="6" name="Text Box 6"/>
        <xdr:cNvSpPr txBox="1">
          <a:spLocks noChangeArrowheads="1"/>
        </xdr:cNvSpPr>
      </xdr:nvSpPr>
      <xdr:spPr>
        <a:xfrm>
          <a:off x="12077700" y="409575"/>
          <a:ext cx="17240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3896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8" name="Text Box 8"/>
        <xdr:cNvSpPr txBox="1">
          <a:spLocks noChangeArrowheads="1"/>
        </xdr:cNvSpPr>
      </xdr:nvSpPr>
      <xdr:spPr>
        <a:xfrm>
          <a:off x="11210925" y="0"/>
          <a:ext cx="2676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1076325</xdr:rowOff>
    </xdr:to>
    <xdr:sp>
      <xdr:nvSpPr>
        <xdr:cNvPr id="9" name="Text Box 9"/>
        <xdr:cNvSpPr txBox="1">
          <a:spLocks noChangeArrowheads="1"/>
        </xdr:cNvSpPr>
      </xdr:nvSpPr>
      <xdr:spPr>
        <a:xfrm>
          <a:off x="19050" y="38100"/>
          <a:ext cx="13887450" cy="1038225"/>
        </a:xfrm>
        <a:prstGeom prst="rect">
          <a:avLst/>
        </a:prstGeom>
        <a:solidFill>
          <a:srgbClr val="FFCC99"/>
        </a:solidFill>
        <a:ln w="38100" cmpd="dbl">
          <a:noFill/>
        </a:ln>
      </xdr:spPr>
      <xdr:txBody>
        <a:bodyPr vertOverflow="clip" wrap="square" lIns="64008" tIns="64008" rIns="64008" bIns="64008" anchor="ctr"/>
        <a:p>
          <a:pPr algn="ctr">
            <a:defRPr/>
          </a:pPr>
          <a:r>
            <a:rPr lang="en-US" cap="none" sz="3500" b="0" i="0" u="none" baseline="0">
              <a:solidFill>
                <a:srgbClr val="000000"/>
              </a:solidFill>
              <a:latin typeface="Garamond"/>
              <a:ea typeface="Garamond"/>
              <a:cs typeface="Garamond"/>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Garamond"/>
              <a:ea typeface="Garamond"/>
              <a:cs typeface="Garamond"/>
            </a:rPr>
            <a:t>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219075</xdr:colOff>
      <xdr:row>0</xdr:row>
      <xdr:rowOff>485775</xdr:rowOff>
    </xdr:from>
    <xdr:to>
      <xdr:col>21</xdr:col>
      <xdr:colOff>342900</xdr:colOff>
      <xdr:row>0</xdr:row>
      <xdr:rowOff>1038225</xdr:rowOff>
    </xdr:to>
    <xdr:sp fLocksText="0">
      <xdr:nvSpPr>
        <xdr:cNvPr id="10" name="Text Box 10"/>
        <xdr:cNvSpPr txBox="1">
          <a:spLocks noChangeArrowheads="1"/>
        </xdr:cNvSpPr>
      </xdr:nvSpPr>
      <xdr:spPr>
        <a:xfrm>
          <a:off x="11296650" y="485775"/>
          <a:ext cx="2466975" cy="552450"/>
        </a:xfrm>
        <a:prstGeom prst="rect">
          <a:avLst/>
        </a:prstGeom>
        <a:solidFill>
          <a:srgbClr val="FFCC99"/>
        </a:solidFill>
        <a:ln w="9525" cmpd="sng">
          <a:noFill/>
        </a:ln>
      </xdr:spPr>
      <xdr:txBody>
        <a:bodyPr vertOverflow="clip" wrap="square" lIns="0" tIns="41148" rIns="45720" bIns="0"/>
        <a:p>
          <a:pPr algn="r">
            <a:defRPr/>
          </a:pPr>
          <a:r>
            <a:rPr lang="en-US" cap="none" sz="2000" b="0" i="0" u="none" baseline="0">
              <a:solidFill>
                <a:srgbClr val="000000"/>
              </a:solidFill>
              <a:latin typeface="Impact"/>
              <a:ea typeface="Impact"/>
              <a:cs typeface="Impact"/>
            </a:rPr>
            <a:t>WEEKEND:  06</a:t>
          </a: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Verdana"/>
              <a:ea typeface="Verdana"/>
              <a:cs typeface="Verdana"/>
            </a:rPr>
            <a:t>04-05 FEBRUARY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40589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11868150" y="0"/>
          <a:ext cx="21907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3896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14" name="Text Box 14"/>
        <xdr:cNvSpPr txBox="1">
          <a:spLocks noChangeArrowheads="1"/>
        </xdr:cNvSpPr>
      </xdr:nvSpPr>
      <xdr:spPr>
        <a:xfrm>
          <a:off x="11210925" y="0"/>
          <a:ext cx="2676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981075</xdr:rowOff>
    </xdr:to>
    <xdr:sp>
      <xdr:nvSpPr>
        <xdr:cNvPr id="15" name="Text Box 15"/>
        <xdr:cNvSpPr txBox="1">
          <a:spLocks noChangeArrowheads="1"/>
        </xdr:cNvSpPr>
      </xdr:nvSpPr>
      <xdr:spPr>
        <a:xfrm>
          <a:off x="19050" y="38100"/>
          <a:ext cx="13887450" cy="942975"/>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409575</xdr:rowOff>
    </xdr:from>
    <xdr:to>
      <xdr:col>21</xdr:col>
      <xdr:colOff>381000</xdr:colOff>
      <xdr:row>0</xdr:row>
      <xdr:rowOff>904875</xdr:rowOff>
    </xdr:to>
    <xdr:sp fLocksText="0">
      <xdr:nvSpPr>
        <xdr:cNvPr id="16" name="Text Box 16"/>
        <xdr:cNvSpPr txBox="1">
          <a:spLocks noChangeArrowheads="1"/>
        </xdr:cNvSpPr>
      </xdr:nvSpPr>
      <xdr:spPr>
        <a:xfrm>
          <a:off x="12077700" y="409575"/>
          <a:ext cx="1724025" cy="49530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7" name="Text Box 17"/>
        <xdr:cNvSpPr txBox="1">
          <a:spLocks noChangeArrowheads="1"/>
        </xdr:cNvSpPr>
      </xdr:nvSpPr>
      <xdr:spPr>
        <a:xfrm>
          <a:off x="0" y="0"/>
          <a:ext cx="138969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466725</xdr:colOff>
      <xdr:row>0</xdr:row>
      <xdr:rowOff>0</xdr:rowOff>
    </xdr:to>
    <xdr:sp fLocksText="0">
      <xdr:nvSpPr>
        <xdr:cNvPr id="18" name="Text Box 18"/>
        <xdr:cNvSpPr txBox="1">
          <a:spLocks noChangeArrowheads="1"/>
        </xdr:cNvSpPr>
      </xdr:nvSpPr>
      <xdr:spPr>
        <a:xfrm>
          <a:off x="11210925" y="0"/>
          <a:ext cx="267652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22</xdr:col>
      <xdr:colOff>9525</xdr:colOff>
      <xdr:row>0</xdr:row>
      <xdr:rowOff>1076325</xdr:rowOff>
    </xdr:to>
    <xdr:sp>
      <xdr:nvSpPr>
        <xdr:cNvPr id="19" name="Text Box 19"/>
        <xdr:cNvSpPr txBox="1">
          <a:spLocks noChangeArrowheads="1"/>
        </xdr:cNvSpPr>
      </xdr:nvSpPr>
      <xdr:spPr>
        <a:xfrm>
          <a:off x="19050" y="38100"/>
          <a:ext cx="13887450" cy="1038225"/>
        </a:xfrm>
        <a:prstGeom prst="rect">
          <a:avLst/>
        </a:prstGeom>
        <a:solidFill>
          <a:srgbClr val="FFCC99"/>
        </a:solidFill>
        <a:ln w="38100" cmpd="dbl">
          <a:noFill/>
        </a:ln>
      </xdr:spPr>
      <xdr:txBody>
        <a:bodyPr vertOverflow="clip" wrap="square" lIns="64008" tIns="64008" rIns="64008" bIns="64008" anchor="ctr"/>
        <a:p>
          <a:pPr algn="ctr">
            <a:defRPr/>
          </a:pPr>
          <a:r>
            <a:rPr lang="en-US" cap="none" sz="3500" b="0" i="0" u="none" baseline="0">
              <a:solidFill>
                <a:srgbClr val="000000"/>
              </a:solidFill>
              <a:latin typeface="Garamond"/>
              <a:ea typeface="Garamond"/>
              <a:cs typeface="Garamond"/>
            </a:rPr>
            <a:t>TÜRK</a:t>
          </a:r>
          <a:r>
            <a:rPr lang="en-US" cap="none" sz="3500" b="0" i="0" u="none" baseline="0">
              <a:solidFill>
                <a:srgbClr val="000000"/>
              </a:solidFill>
              <a:latin typeface="Arial"/>
              <a:ea typeface="Arial"/>
              <a:cs typeface="Arial"/>
            </a:rPr>
            <a:t>İ</a:t>
          </a:r>
          <a:r>
            <a:rPr lang="en-US" cap="none" sz="3500" b="0" i="0" u="none" baseline="0">
              <a:solidFill>
                <a:srgbClr val="000000"/>
              </a:solidFill>
              <a:latin typeface="Garamond"/>
              <a:ea typeface="Garamond"/>
              <a:cs typeface="Garamond"/>
            </a:rPr>
            <a:t>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18</xdr:col>
      <xdr:colOff>419100</xdr:colOff>
      <xdr:row>0</xdr:row>
      <xdr:rowOff>561975</xdr:rowOff>
    </xdr:from>
    <xdr:to>
      <xdr:col>21</xdr:col>
      <xdr:colOff>400050</xdr:colOff>
      <xdr:row>0</xdr:row>
      <xdr:rowOff>1038225</xdr:rowOff>
    </xdr:to>
    <xdr:sp fLocksText="0">
      <xdr:nvSpPr>
        <xdr:cNvPr id="20" name="Text Box 20"/>
        <xdr:cNvSpPr txBox="1">
          <a:spLocks noChangeArrowheads="1"/>
        </xdr:cNvSpPr>
      </xdr:nvSpPr>
      <xdr:spPr>
        <a:xfrm>
          <a:off x="11496675" y="561975"/>
          <a:ext cx="2324100" cy="476250"/>
        </a:xfrm>
        <a:prstGeom prst="rect">
          <a:avLst/>
        </a:prstGeom>
        <a:solidFill>
          <a:srgbClr val="FFCC99"/>
        </a:solidFill>
        <a:ln w="9525" cmpd="sng">
          <a:noFill/>
        </a:ln>
      </xdr:spPr>
      <xdr:txBody>
        <a:bodyPr vertOverflow="clip" wrap="square" lIns="0" tIns="32004" rIns="45720" bIns="0"/>
        <a:p>
          <a:pPr algn="r">
            <a:defRPr/>
          </a:pPr>
          <a:r>
            <a:rPr lang="en-US" cap="none" sz="1800" b="0" i="0" u="none" baseline="0">
              <a:solidFill>
                <a:srgbClr val="000000"/>
              </a:solidFill>
              <a:latin typeface="Impact"/>
              <a:ea typeface="Impact"/>
              <a:cs typeface="Impact"/>
            </a:rPr>
            <a:t>WEEKEND:  09</a:t>
          </a:r>
          <a:r>
            <a:rPr lang="en-US" cap="none" sz="1200" b="0" i="0" u="none" baseline="0">
              <a:solidFill>
                <a:srgbClr val="000000"/>
              </a:solidFill>
              <a:latin typeface="Impact"/>
              <a:ea typeface="Impact"/>
              <a:cs typeface="Impact"/>
            </a:rPr>
            <a:t>
</a:t>
          </a:r>
          <a:r>
            <a:rPr lang="en-US" cap="none" sz="1200" b="0" i="0" u="none" baseline="0">
              <a:solidFill>
                <a:srgbClr val="000000"/>
              </a:solidFill>
              <a:latin typeface="Verdana"/>
              <a:ea typeface="Verdana"/>
              <a:cs typeface="Verdana"/>
            </a:rPr>
            <a:t>26-28 FEBRUARY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AA63"/>
  <sheetViews>
    <sheetView tabSelected="1" zoomScale="66" zoomScaleNormal="66" zoomScalePageLayoutView="0" workbookViewId="0" topLeftCell="A1">
      <selection activeCell="B3" sqref="B3:B4"/>
    </sheetView>
  </sheetViews>
  <sheetFormatPr defaultColWidth="4.421875" defaultRowHeight="12.75"/>
  <cols>
    <col min="1" max="1" width="4.57421875" style="105" bestFit="1" customWidth="1"/>
    <col min="2" max="2" width="56.140625" style="13" bestFit="1" customWidth="1"/>
    <col min="3" max="3" width="8.140625" style="154" customWidth="1"/>
    <col min="4" max="4" width="11.140625" style="6" bestFit="1" customWidth="1"/>
    <col min="5" max="5" width="6.8515625" style="14" customWidth="1"/>
    <col min="6" max="6" width="7.421875" style="14" customWidth="1"/>
    <col min="7" max="7" width="8.140625" style="6" customWidth="1"/>
    <col min="8" max="8" width="11.7109375" style="17" bestFit="1" customWidth="1"/>
    <col min="9" max="9" width="7.7109375" style="86" bestFit="1" customWidth="1"/>
    <col min="10" max="10" width="11.7109375" style="17" bestFit="1" customWidth="1"/>
    <col min="11" max="11" width="7.7109375" style="86" bestFit="1" customWidth="1"/>
    <col min="12" max="12" width="13.421875" style="17" bestFit="1" customWidth="1"/>
    <col min="13" max="13" width="8.8515625" style="86" bestFit="1" customWidth="1"/>
    <col min="14" max="14" width="16.57421875" style="84" bestFit="1" customWidth="1"/>
    <col min="15" max="15" width="10.8515625" style="87" bestFit="1" customWidth="1"/>
    <col min="16" max="16" width="8.00390625" style="123" customWidth="1"/>
    <col min="17" max="17" width="6.57421875" style="124" bestFit="1" customWidth="1"/>
    <col min="18" max="18" width="13.421875" style="125" bestFit="1" customWidth="1"/>
    <col min="19" max="19" width="7.28125" style="126" customWidth="1"/>
    <col min="20" max="20" width="14.57421875" style="125" bestFit="1" customWidth="1"/>
    <col min="21" max="21" width="10.28125" style="123" bestFit="1" customWidth="1"/>
    <col min="22" max="22" width="6.28125" style="124" bestFit="1" customWidth="1"/>
    <col min="23" max="23" width="2.57421875" style="127" bestFit="1" customWidth="1"/>
    <col min="24" max="26" width="4.421875" style="6" customWidth="1"/>
    <col min="27" max="27" width="1.8515625" style="6" bestFit="1" customWidth="1"/>
    <col min="28" max="16384" width="4.421875" style="6" customWidth="1"/>
  </cols>
  <sheetData>
    <row r="1" spans="1:23" s="101" customFormat="1" ht="99" customHeight="1">
      <c r="A1" s="102"/>
      <c r="B1" s="89"/>
      <c r="C1" s="90"/>
      <c r="D1" s="91"/>
      <c r="E1" s="92"/>
      <c r="F1" s="92"/>
      <c r="G1" s="164"/>
      <c r="H1" s="93"/>
      <c r="I1" s="94"/>
      <c r="J1" s="95"/>
      <c r="K1" s="96"/>
      <c r="L1" s="97"/>
      <c r="M1" s="98"/>
      <c r="N1" s="99"/>
      <c r="O1" s="100"/>
      <c r="P1" s="123"/>
      <c r="Q1" s="124"/>
      <c r="R1" s="125"/>
      <c r="S1" s="126"/>
      <c r="T1" s="125"/>
      <c r="U1" s="123"/>
      <c r="V1" s="124"/>
      <c r="W1" s="127"/>
    </row>
    <row r="2" spans="1:23" s="3" customFormat="1" ht="27.75" thickBot="1">
      <c r="A2" s="222" t="s">
        <v>1</v>
      </c>
      <c r="B2" s="223"/>
      <c r="C2" s="223"/>
      <c r="D2" s="223"/>
      <c r="E2" s="223"/>
      <c r="F2" s="223"/>
      <c r="G2" s="223"/>
      <c r="H2" s="223"/>
      <c r="I2" s="223"/>
      <c r="J2" s="223"/>
      <c r="K2" s="223"/>
      <c r="L2" s="223"/>
      <c r="M2" s="223"/>
      <c r="N2" s="223"/>
      <c r="O2" s="223"/>
      <c r="P2" s="223"/>
      <c r="Q2" s="223"/>
      <c r="R2" s="223"/>
      <c r="S2" s="223"/>
      <c r="T2" s="223"/>
      <c r="U2" s="223"/>
      <c r="V2" s="223"/>
      <c r="W2" s="127"/>
    </row>
    <row r="3" spans="1:23" s="106" customFormat="1" ht="20.25" customHeight="1">
      <c r="A3" s="189"/>
      <c r="B3" s="227" t="s">
        <v>2</v>
      </c>
      <c r="C3" s="210" t="s">
        <v>9</v>
      </c>
      <c r="D3" s="212" t="s">
        <v>65</v>
      </c>
      <c r="E3" s="212" t="s">
        <v>10</v>
      </c>
      <c r="F3" s="212" t="s">
        <v>11</v>
      </c>
      <c r="G3" s="212" t="s">
        <v>12</v>
      </c>
      <c r="H3" s="220" t="s">
        <v>66</v>
      </c>
      <c r="I3" s="220"/>
      <c r="J3" s="220" t="s">
        <v>67</v>
      </c>
      <c r="K3" s="220"/>
      <c r="L3" s="220" t="s">
        <v>68</v>
      </c>
      <c r="M3" s="220"/>
      <c r="N3" s="221" t="s">
        <v>13</v>
      </c>
      <c r="O3" s="221"/>
      <c r="P3" s="221"/>
      <c r="Q3" s="221"/>
      <c r="R3" s="224" t="s">
        <v>64</v>
      </c>
      <c r="S3" s="224"/>
      <c r="T3" s="225" t="s">
        <v>3</v>
      </c>
      <c r="U3" s="225"/>
      <c r="V3" s="226"/>
      <c r="W3" s="128"/>
    </row>
    <row r="4" spans="1:23" s="106" customFormat="1" ht="31.5">
      <c r="A4" s="190"/>
      <c r="B4" s="228"/>
      <c r="C4" s="211"/>
      <c r="D4" s="214"/>
      <c r="E4" s="213"/>
      <c r="F4" s="213"/>
      <c r="G4" s="213"/>
      <c r="H4" s="107" t="s">
        <v>71</v>
      </c>
      <c r="I4" s="108" t="s">
        <v>70</v>
      </c>
      <c r="J4" s="107" t="s">
        <v>71</v>
      </c>
      <c r="K4" s="108" t="s">
        <v>70</v>
      </c>
      <c r="L4" s="107" t="s">
        <v>71</v>
      </c>
      <c r="M4" s="108" t="s">
        <v>70</v>
      </c>
      <c r="N4" s="107" t="s">
        <v>71</v>
      </c>
      <c r="O4" s="108" t="s">
        <v>70</v>
      </c>
      <c r="P4" s="129" t="s">
        <v>6</v>
      </c>
      <c r="Q4" s="130" t="s">
        <v>7</v>
      </c>
      <c r="R4" s="131" t="s">
        <v>71</v>
      </c>
      <c r="S4" s="132" t="s">
        <v>69</v>
      </c>
      <c r="T4" s="131" t="s">
        <v>71</v>
      </c>
      <c r="U4" s="129" t="s">
        <v>70</v>
      </c>
      <c r="V4" s="133" t="s">
        <v>7</v>
      </c>
      <c r="W4" s="128"/>
    </row>
    <row r="5" spans="1:23" s="4" customFormat="1" ht="15">
      <c r="A5" s="191">
        <v>1</v>
      </c>
      <c r="B5" s="115" t="s">
        <v>24</v>
      </c>
      <c r="C5" s="151">
        <v>40235</v>
      </c>
      <c r="D5" s="140" t="s">
        <v>63</v>
      </c>
      <c r="E5" s="155">
        <v>256</v>
      </c>
      <c r="F5" s="155">
        <v>350</v>
      </c>
      <c r="G5" s="184">
        <v>1</v>
      </c>
      <c r="H5" s="109">
        <v>459182</v>
      </c>
      <c r="I5" s="110">
        <v>49821</v>
      </c>
      <c r="J5" s="109">
        <v>908221</v>
      </c>
      <c r="K5" s="110">
        <v>95219</v>
      </c>
      <c r="L5" s="109">
        <v>1090512</v>
      </c>
      <c r="M5" s="110">
        <v>114185</v>
      </c>
      <c r="N5" s="111">
        <f aca="true" t="shared" si="0" ref="N5:N45">+H5+J5+L5</f>
        <v>2457915</v>
      </c>
      <c r="O5" s="112">
        <f aca="true" t="shared" si="1" ref="O5:O45">+I5+K5+M5</f>
        <v>259225</v>
      </c>
      <c r="P5" s="110">
        <f aca="true" t="shared" si="2" ref="P5:P45">IF(N5&lt;&gt;0,O5/F5,"")</f>
        <v>740.6428571428571</v>
      </c>
      <c r="Q5" s="113">
        <f aca="true" t="shared" si="3" ref="Q5:Q45">IF(N5&lt;&gt;0,N5/O5,"")</f>
        <v>9.481782235509693</v>
      </c>
      <c r="R5" s="114">
        <v>0</v>
      </c>
      <c r="S5" s="159">
        <f aca="true" t="shared" si="4" ref="S5:S45">IF(R5&lt;&gt;0,-(R5-N5)/R5,"")</f>
      </c>
      <c r="T5" s="109">
        <v>2457915</v>
      </c>
      <c r="U5" s="110">
        <v>259225</v>
      </c>
      <c r="V5" s="116">
        <f aca="true" t="shared" si="5" ref="V5:V45">T5/U5</f>
        <v>9.481782235509693</v>
      </c>
      <c r="W5" s="194">
        <v>1</v>
      </c>
    </row>
    <row r="6" spans="1:23" s="4" customFormat="1" ht="15">
      <c r="A6" s="191">
        <v>2</v>
      </c>
      <c r="B6" s="115" t="s">
        <v>14</v>
      </c>
      <c r="C6" s="151">
        <v>40221</v>
      </c>
      <c r="D6" s="140" t="s">
        <v>44</v>
      </c>
      <c r="E6" s="155">
        <v>378</v>
      </c>
      <c r="F6" s="155">
        <v>323</v>
      </c>
      <c r="G6" s="155">
        <v>3</v>
      </c>
      <c r="H6" s="109">
        <v>437788.25</v>
      </c>
      <c r="I6" s="110">
        <v>50572</v>
      </c>
      <c r="J6" s="109">
        <v>843914.75</v>
      </c>
      <c r="K6" s="110">
        <v>94110</v>
      </c>
      <c r="L6" s="109">
        <v>878481.5</v>
      </c>
      <c r="M6" s="110">
        <v>98096</v>
      </c>
      <c r="N6" s="111">
        <f t="shared" si="0"/>
        <v>2160184.5</v>
      </c>
      <c r="O6" s="112">
        <f t="shared" si="1"/>
        <v>242778</v>
      </c>
      <c r="P6" s="110">
        <f t="shared" si="2"/>
        <v>751.6346749226007</v>
      </c>
      <c r="Q6" s="113">
        <f t="shared" si="3"/>
        <v>8.897776981439835</v>
      </c>
      <c r="R6" s="114">
        <v>5212049.5</v>
      </c>
      <c r="S6" s="159">
        <f t="shared" si="4"/>
        <v>-0.5855402946576006</v>
      </c>
      <c r="T6" s="109">
        <v>24296741</v>
      </c>
      <c r="U6" s="110">
        <v>2783225</v>
      </c>
      <c r="V6" s="116">
        <f t="shared" si="5"/>
        <v>8.72970780299832</v>
      </c>
      <c r="W6" s="194">
        <v>1</v>
      </c>
    </row>
    <row r="7" spans="1:23" s="163" customFormat="1" ht="18.75" thickBot="1">
      <c r="A7" s="192">
        <v>3</v>
      </c>
      <c r="B7" s="117" t="s">
        <v>25</v>
      </c>
      <c r="C7" s="156">
        <v>40235</v>
      </c>
      <c r="D7" s="187" t="s">
        <v>39</v>
      </c>
      <c r="E7" s="157">
        <v>227</v>
      </c>
      <c r="F7" s="157">
        <v>300</v>
      </c>
      <c r="G7" s="193">
        <v>1</v>
      </c>
      <c r="H7" s="118">
        <v>428217.5</v>
      </c>
      <c r="I7" s="119">
        <v>45879</v>
      </c>
      <c r="J7" s="118">
        <v>762506.75</v>
      </c>
      <c r="K7" s="119">
        <v>78412</v>
      </c>
      <c r="L7" s="118">
        <v>791022.25</v>
      </c>
      <c r="M7" s="119">
        <v>81976</v>
      </c>
      <c r="N7" s="120">
        <f t="shared" si="0"/>
        <v>1981746.5</v>
      </c>
      <c r="O7" s="121">
        <f t="shared" si="1"/>
        <v>206267</v>
      </c>
      <c r="P7" s="119">
        <f t="shared" si="2"/>
        <v>687.5566666666666</v>
      </c>
      <c r="Q7" s="141">
        <f t="shared" si="3"/>
        <v>9.607675973374317</v>
      </c>
      <c r="R7" s="122"/>
      <c r="S7" s="160">
        <f t="shared" si="4"/>
      </c>
      <c r="T7" s="118">
        <v>1981746.5</v>
      </c>
      <c r="U7" s="119">
        <v>206267</v>
      </c>
      <c r="V7" s="149">
        <f t="shared" si="5"/>
        <v>9.607675973374317</v>
      </c>
      <c r="W7" s="194">
        <v>1</v>
      </c>
    </row>
    <row r="8" spans="1:23" s="162" customFormat="1" ht="18">
      <c r="A8" s="103">
        <v>4</v>
      </c>
      <c r="B8" s="150" t="s">
        <v>4</v>
      </c>
      <c r="C8" s="152">
        <v>40214</v>
      </c>
      <c r="D8" s="188" t="s">
        <v>41</v>
      </c>
      <c r="E8" s="158">
        <v>144</v>
      </c>
      <c r="F8" s="158">
        <v>144</v>
      </c>
      <c r="G8" s="158">
        <v>4</v>
      </c>
      <c r="H8" s="142">
        <v>83476</v>
      </c>
      <c r="I8" s="143">
        <v>9093</v>
      </c>
      <c r="J8" s="142">
        <v>155053</v>
      </c>
      <c r="K8" s="143">
        <v>16398</v>
      </c>
      <c r="L8" s="142">
        <v>157152</v>
      </c>
      <c r="M8" s="143">
        <v>16512</v>
      </c>
      <c r="N8" s="144">
        <f t="shared" si="0"/>
        <v>395681</v>
      </c>
      <c r="O8" s="145">
        <f t="shared" si="1"/>
        <v>42003</v>
      </c>
      <c r="P8" s="143">
        <f t="shared" si="2"/>
        <v>291.6875</v>
      </c>
      <c r="Q8" s="146">
        <f t="shared" si="3"/>
        <v>9.420303311668214</v>
      </c>
      <c r="R8" s="148">
        <v>796185</v>
      </c>
      <c r="S8" s="161">
        <f t="shared" si="4"/>
        <v>-0.5030288186790759</v>
      </c>
      <c r="T8" s="142">
        <v>5346901</v>
      </c>
      <c r="U8" s="143">
        <v>565808</v>
      </c>
      <c r="V8" s="147">
        <f t="shared" si="5"/>
        <v>9.45002721771343</v>
      </c>
      <c r="W8" s="194">
        <v>1</v>
      </c>
    </row>
    <row r="9" spans="1:23" s="5" customFormat="1" ht="18">
      <c r="A9" s="103">
        <v>5</v>
      </c>
      <c r="B9" s="115" t="s">
        <v>22</v>
      </c>
      <c r="C9" s="151">
        <v>40228</v>
      </c>
      <c r="D9" s="140" t="s">
        <v>63</v>
      </c>
      <c r="E9" s="155">
        <v>87</v>
      </c>
      <c r="F9" s="155">
        <v>87</v>
      </c>
      <c r="G9" s="155">
        <v>2</v>
      </c>
      <c r="H9" s="109">
        <v>51966</v>
      </c>
      <c r="I9" s="110">
        <v>5114</v>
      </c>
      <c r="J9" s="109">
        <v>102952</v>
      </c>
      <c r="K9" s="110">
        <v>9512</v>
      </c>
      <c r="L9" s="109">
        <v>96156</v>
      </c>
      <c r="M9" s="110">
        <v>8878</v>
      </c>
      <c r="N9" s="111">
        <f t="shared" si="0"/>
        <v>251074</v>
      </c>
      <c r="O9" s="112">
        <f t="shared" si="1"/>
        <v>23504</v>
      </c>
      <c r="P9" s="110">
        <f t="shared" si="2"/>
        <v>270.1609195402299</v>
      </c>
      <c r="Q9" s="113">
        <f t="shared" si="3"/>
        <v>10.682181756296801</v>
      </c>
      <c r="R9" s="114">
        <v>410727</v>
      </c>
      <c r="S9" s="159">
        <f t="shared" si="4"/>
        <v>-0.38870831476869067</v>
      </c>
      <c r="T9" s="109">
        <v>835889</v>
      </c>
      <c r="U9" s="110">
        <v>79489</v>
      </c>
      <c r="V9" s="116">
        <f t="shared" si="5"/>
        <v>10.515782057894803</v>
      </c>
      <c r="W9" s="194"/>
    </row>
    <row r="10" spans="1:23" s="5" customFormat="1" ht="18">
      <c r="A10" s="103">
        <v>6</v>
      </c>
      <c r="B10" s="115" t="s">
        <v>42</v>
      </c>
      <c r="C10" s="151">
        <v>40165</v>
      </c>
      <c r="D10" s="140" t="s">
        <v>39</v>
      </c>
      <c r="E10" s="155">
        <v>125</v>
      </c>
      <c r="F10" s="155">
        <v>64</v>
      </c>
      <c r="G10" s="155">
        <v>11</v>
      </c>
      <c r="H10" s="109">
        <v>48134</v>
      </c>
      <c r="I10" s="110">
        <v>3772</v>
      </c>
      <c r="J10" s="109">
        <v>100458</v>
      </c>
      <c r="K10" s="110">
        <v>7997</v>
      </c>
      <c r="L10" s="109">
        <v>90886</v>
      </c>
      <c r="M10" s="110">
        <v>7312</v>
      </c>
      <c r="N10" s="111">
        <f t="shared" si="0"/>
        <v>239478</v>
      </c>
      <c r="O10" s="112">
        <f t="shared" si="1"/>
        <v>19081</v>
      </c>
      <c r="P10" s="110">
        <f t="shared" si="2"/>
        <v>298.140625</v>
      </c>
      <c r="Q10" s="113">
        <f t="shared" si="3"/>
        <v>12.550600073371417</v>
      </c>
      <c r="R10" s="114">
        <v>393895</v>
      </c>
      <c r="S10" s="159">
        <f t="shared" si="4"/>
        <v>-0.3920257936759796</v>
      </c>
      <c r="T10" s="109">
        <v>25451356.5</v>
      </c>
      <c r="U10" s="110">
        <v>2370638</v>
      </c>
      <c r="V10" s="116">
        <f t="shared" si="5"/>
        <v>10.736078853034499</v>
      </c>
      <c r="W10" s="194"/>
    </row>
    <row r="11" spans="1:23" s="5" customFormat="1" ht="18">
      <c r="A11" s="103">
        <v>7</v>
      </c>
      <c r="B11" s="115" t="s">
        <v>26</v>
      </c>
      <c r="C11" s="151">
        <v>40235</v>
      </c>
      <c r="D11" s="140" t="s">
        <v>40</v>
      </c>
      <c r="E11" s="155">
        <v>29</v>
      </c>
      <c r="F11" s="155">
        <v>29</v>
      </c>
      <c r="G11" s="184">
        <v>1</v>
      </c>
      <c r="H11" s="109">
        <v>48794.5</v>
      </c>
      <c r="I11" s="110">
        <v>3690</v>
      </c>
      <c r="J11" s="109">
        <v>80591.25</v>
      </c>
      <c r="K11" s="110">
        <v>5913</v>
      </c>
      <c r="L11" s="109">
        <v>81180.25</v>
      </c>
      <c r="M11" s="110">
        <v>5939</v>
      </c>
      <c r="N11" s="111">
        <f t="shared" si="0"/>
        <v>210566</v>
      </c>
      <c r="O11" s="112">
        <f t="shared" si="1"/>
        <v>15542</v>
      </c>
      <c r="P11" s="110">
        <f t="shared" si="2"/>
        <v>535.9310344827586</v>
      </c>
      <c r="Q11" s="113">
        <f t="shared" si="3"/>
        <v>13.548191995882126</v>
      </c>
      <c r="R11" s="114"/>
      <c r="S11" s="159">
        <f t="shared" si="4"/>
      </c>
      <c r="T11" s="109">
        <v>210566</v>
      </c>
      <c r="U11" s="110">
        <v>15542</v>
      </c>
      <c r="V11" s="116">
        <f t="shared" si="5"/>
        <v>13.548191995882126</v>
      </c>
      <c r="W11" s="194"/>
    </row>
    <row r="12" spans="1:23" s="5" customFormat="1" ht="18">
      <c r="A12" s="103">
        <v>8</v>
      </c>
      <c r="B12" s="115" t="s">
        <v>18</v>
      </c>
      <c r="C12" s="151">
        <v>40228</v>
      </c>
      <c r="D12" s="140" t="s">
        <v>39</v>
      </c>
      <c r="E12" s="155">
        <v>88</v>
      </c>
      <c r="F12" s="155">
        <v>88</v>
      </c>
      <c r="G12" s="155">
        <v>2</v>
      </c>
      <c r="H12" s="109">
        <v>34525.75</v>
      </c>
      <c r="I12" s="110">
        <v>3491</v>
      </c>
      <c r="J12" s="109">
        <v>74550.75</v>
      </c>
      <c r="K12" s="110">
        <v>7483</v>
      </c>
      <c r="L12" s="109">
        <v>70524</v>
      </c>
      <c r="M12" s="110">
        <v>7097</v>
      </c>
      <c r="N12" s="111">
        <f t="shared" si="0"/>
        <v>179600.5</v>
      </c>
      <c r="O12" s="112">
        <f t="shared" si="1"/>
        <v>18071</v>
      </c>
      <c r="P12" s="110">
        <f t="shared" si="2"/>
        <v>205.35227272727272</v>
      </c>
      <c r="Q12" s="113">
        <f t="shared" si="3"/>
        <v>9.938603287034475</v>
      </c>
      <c r="R12" s="114">
        <v>297679.5</v>
      </c>
      <c r="S12" s="159">
        <f t="shared" si="4"/>
        <v>-0.396664869431721</v>
      </c>
      <c r="T12" s="109">
        <v>578411</v>
      </c>
      <c r="U12" s="110">
        <v>58834</v>
      </c>
      <c r="V12" s="116">
        <f t="shared" si="5"/>
        <v>9.831237039806915</v>
      </c>
      <c r="W12" s="194"/>
    </row>
    <row r="13" spans="1:23" s="5" customFormat="1" ht="18">
      <c r="A13" s="103">
        <v>9</v>
      </c>
      <c r="B13" s="115" t="s">
        <v>27</v>
      </c>
      <c r="C13" s="151">
        <v>40235</v>
      </c>
      <c r="D13" s="140" t="s">
        <v>63</v>
      </c>
      <c r="E13" s="155">
        <v>46</v>
      </c>
      <c r="F13" s="155">
        <v>45</v>
      </c>
      <c r="G13" s="184">
        <v>1</v>
      </c>
      <c r="H13" s="109">
        <v>23718</v>
      </c>
      <c r="I13" s="110">
        <v>2237</v>
      </c>
      <c r="J13" s="109">
        <v>35541</v>
      </c>
      <c r="K13" s="110">
        <v>3125</v>
      </c>
      <c r="L13" s="109">
        <v>39016</v>
      </c>
      <c r="M13" s="110">
        <v>2896</v>
      </c>
      <c r="N13" s="111">
        <f t="shared" si="0"/>
        <v>98275</v>
      </c>
      <c r="O13" s="112">
        <f t="shared" si="1"/>
        <v>8258</v>
      </c>
      <c r="P13" s="110">
        <f t="shared" si="2"/>
        <v>183.51111111111112</v>
      </c>
      <c r="Q13" s="113">
        <f t="shared" si="3"/>
        <v>11.90058125454105</v>
      </c>
      <c r="R13" s="114">
        <v>0</v>
      </c>
      <c r="S13" s="159">
        <f t="shared" si="4"/>
      </c>
      <c r="T13" s="109">
        <v>98275</v>
      </c>
      <c r="U13" s="110">
        <v>8258</v>
      </c>
      <c r="V13" s="116">
        <f t="shared" si="5"/>
        <v>11.90058125454105</v>
      </c>
      <c r="W13" s="194"/>
    </row>
    <row r="14" spans="1:23" s="5" customFormat="1" ht="18">
      <c r="A14" s="103">
        <v>10</v>
      </c>
      <c r="B14" s="115" t="s">
        <v>28</v>
      </c>
      <c r="C14" s="151">
        <v>40235</v>
      </c>
      <c r="D14" s="140" t="s">
        <v>38</v>
      </c>
      <c r="E14" s="155">
        <v>91</v>
      </c>
      <c r="F14" s="155">
        <v>91</v>
      </c>
      <c r="G14" s="184">
        <v>1</v>
      </c>
      <c r="H14" s="109">
        <v>16759</v>
      </c>
      <c r="I14" s="110">
        <v>2053</v>
      </c>
      <c r="J14" s="109">
        <v>33338</v>
      </c>
      <c r="K14" s="110">
        <v>3924</v>
      </c>
      <c r="L14" s="109">
        <v>46067</v>
      </c>
      <c r="M14" s="110">
        <v>5301</v>
      </c>
      <c r="N14" s="111">
        <f t="shared" si="0"/>
        <v>96164</v>
      </c>
      <c r="O14" s="112">
        <f t="shared" si="1"/>
        <v>11278</v>
      </c>
      <c r="P14" s="110">
        <f t="shared" si="2"/>
        <v>123.93406593406593</v>
      </c>
      <c r="Q14" s="113">
        <f t="shared" si="3"/>
        <v>8.52668912927824</v>
      </c>
      <c r="R14" s="114"/>
      <c r="S14" s="159">
        <f t="shared" si="4"/>
      </c>
      <c r="T14" s="109">
        <v>96164</v>
      </c>
      <c r="U14" s="110">
        <v>11278</v>
      </c>
      <c r="V14" s="116">
        <f t="shared" si="5"/>
        <v>8.52668912927824</v>
      </c>
      <c r="W14" s="194">
        <v>1</v>
      </c>
    </row>
    <row r="15" spans="1:23" s="5" customFormat="1" ht="18">
      <c r="A15" s="103">
        <v>11</v>
      </c>
      <c r="B15" s="115" t="s">
        <v>15</v>
      </c>
      <c r="C15" s="151">
        <v>40221</v>
      </c>
      <c r="D15" s="140" t="s">
        <v>38</v>
      </c>
      <c r="E15" s="155">
        <v>85</v>
      </c>
      <c r="F15" s="155">
        <v>73</v>
      </c>
      <c r="G15" s="155">
        <v>3</v>
      </c>
      <c r="H15" s="109">
        <v>19205</v>
      </c>
      <c r="I15" s="110">
        <v>1733</v>
      </c>
      <c r="J15" s="109">
        <v>33943</v>
      </c>
      <c r="K15" s="110">
        <v>3024</v>
      </c>
      <c r="L15" s="109">
        <v>28553</v>
      </c>
      <c r="M15" s="110">
        <v>2553</v>
      </c>
      <c r="N15" s="111">
        <f t="shared" si="0"/>
        <v>81701</v>
      </c>
      <c r="O15" s="112">
        <f t="shared" si="1"/>
        <v>7310</v>
      </c>
      <c r="P15" s="110">
        <f t="shared" si="2"/>
        <v>100.13698630136986</v>
      </c>
      <c r="Q15" s="113">
        <f t="shared" si="3"/>
        <v>11.176607387140903</v>
      </c>
      <c r="R15" s="114">
        <v>226143</v>
      </c>
      <c r="S15" s="159">
        <f t="shared" si="4"/>
        <v>-0.6387197481239747</v>
      </c>
      <c r="T15" s="109">
        <v>1009702</v>
      </c>
      <c r="U15" s="110">
        <v>93248</v>
      </c>
      <c r="V15" s="116">
        <f t="shared" si="5"/>
        <v>10.828135724090597</v>
      </c>
      <c r="W15" s="194"/>
    </row>
    <row r="16" spans="1:23" s="5" customFormat="1" ht="18">
      <c r="A16" s="103">
        <v>12</v>
      </c>
      <c r="B16" s="115" t="s">
        <v>19</v>
      </c>
      <c r="C16" s="151">
        <v>40228</v>
      </c>
      <c r="D16" s="140" t="s">
        <v>63</v>
      </c>
      <c r="E16" s="155">
        <v>70</v>
      </c>
      <c r="F16" s="155">
        <v>70</v>
      </c>
      <c r="G16" s="155">
        <v>2</v>
      </c>
      <c r="H16" s="109">
        <v>6164</v>
      </c>
      <c r="I16" s="110">
        <v>607</v>
      </c>
      <c r="J16" s="109">
        <v>35150</v>
      </c>
      <c r="K16" s="110">
        <v>3316</v>
      </c>
      <c r="L16" s="109">
        <v>37570</v>
      </c>
      <c r="M16" s="110">
        <v>3516</v>
      </c>
      <c r="N16" s="111">
        <f t="shared" si="0"/>
        <v>78884</v>
      </c>
      <c r="O16" s="112">
        <f t="shared" si="1"/>
        <v>7439</v>
      </c>
      <c r="P16" s="110">
        <f t="shared" si="2"/>
        <v>106.27142857142857</v>
      </c>
      <c r="Q16" s="113">
        <f t="shared" si="3"/>
        <v>10.604113456109692</v>
      </c>
      <c r="R16" s="114">
        <v>119555</v>
      </c>
      <c r="S16" s="159">
        <f t="shared" si="4"/>
        <v>-0.34018652503032076</v>
      </c>
      <c r="T16" s="109">
        <v>217798</v>
      </c>
      <c r="U16" s="110">
        <v>20850</v>
      </c>
      <c r="V16" s="116">
        <f t="shared" si="5"/>
        <v>10.445947242206236</v>
      </c>
      <c r="W16" s="194"/>
    </row>
    <row r="17" spans="1:23" s="5" customFormat="1" ht="18">
      <c r="A17" s="103">
        <v>13</v>
      </c>
      <c r="B17" s="185" t="s">
        <v>29</v>
      </c>
      <c r="C17" s="151">
        <v>40235</v>
      </c>
      <c r="D17" s="140" t="s">
        <v>38</v>
      </c>
      <c r="E17" s="155">
        <v>27</v>
      </c>
      <c r="F17" s="155">
        <v>27</v>
      </c>
      <c r="G17" s="184">
        <v>1</v>
      </c>
      <c r="H17" s="109">
        <v>15189</v>
      </c>
      <c r="I17" s="110">
        <v>1188</v>
      </c>
      <c r="J17" s="109">
        <v>28067</v>
      </c>
      <c r="K17" s="110">
        <v>2142</v>
      </c>
      <c r="L17" s="109">
        <v>26147</v>
      </c>
      <c r="M17" s="110">
        <v>1964</v>
      </c>
      <c r="N17" s="111">
        <f t="shared" si="0"/>
        <v>69403</v>
      </c>
      <c r="O17" s="112">
        <f t="shared" si="1"/>
        <v>5294</v>
      </c>
      <c r="P17" s="110">
        <f t="shared" si="2"/>
        <v>196.07407407407408</v>
      </c>
      <c r="Q17" s="113">
        <f t="shared" si="3"/>
        <v>13.109746883264073</v>
      </c>
      <c r="R17" s="114"/>
      <c r="S17" s="159">
        <f t="shared" si="4"/>
      </c>
      <c r="T17" s="109">
        <v>69403</v>
      </c>
      <c r="U17" s="110">
        <v>5294</v>
      </c>
      <c r="V17" s="116">
        <f t="shared" si="5"/>
        <v>13.109746883264073</v>
      </c>
      <c r="W17" s="194"/>
    </row>
    <row r="18" spans="1:23" s="5" customFormat="1" ht="18">
      <c r="A18" s="103">
        <v>14</v>
      </c>
      <c r="B18" s="115" t="s">
        <v>16</v>
      </c>
      <c r="C18" s="151">
        <v>40200</v>
      </c>
      <c r="D18" s="140" t="s">
        <v>44</v>
      </c>
      <c r="E18" s="155">
        <v>201</v>
      </c>
      <c r="F18" s="155">
        <v>13</v>
      </c>
      <c r="G18" s="155">
        <v>6</v>
      </c>
      <c r="H18" s="109">
        <v>18239</v>
      </c>
      <c r="I18" s="110">
        <v>2584</v>
      </c>
      <c r="J18" s="109">
        <v>18155</v>
      </c>
      <c r="K18" s="110">
        <v>2609</v>
      </c>
      <c r="L18" s="109">
        <v>19709</v>
      </c>
      <c r="M18" s="110">
        <v>2786</v>
      </c>
      <c r="N18" s="111">
        <f t="shared" si="0"/>
        <v>56103</v>
      </c>
      <c r="O18" s="112">
        <f t="shared" si="1"/>
        <v>7979</v>
      </c>
      <c r="P18" s="110">
        <f t="shared" si="2"/>
        <v>613.7692307692307</v>
      </c>
      <c r="Q18" s="113">
        <f t="shared" si="3"/>
        <v>7.031332247148765</v>
      </c>
      <c r="R18" s="114">
        <v>105125.5</v>
      </c>
      <c r="S18" s="159">
        <f t="shared" si="4"/>
        <v>-0.4663235846678494</v>
      </c>
      <c r="T18" s="109">
        <v>6828337.75</v>
      </c>
      <c r="U18" s="110">
        <v>799550</v>
      </c>
      <c r="V18" s="116">
        <f t="shared" si="5"/>
        <v>8.540226064661372</v>
      </c>
      <c r="W18" s="194">
        <v>1</v>
      </c>
    </row>
    <row r="19" spans="1:23" s="5" customFormat="1" ht="18">
      <c r="A19" s="103">
        <v>15</v>
      </c>
      <c r="B19" s="115" t="s">
        <v>23</v>
      </c>
      <c r="C19" s="151">
        <v>40228</v>
      </c>
      <c r="D19" s="140" t="s">
        <v>39</v>
      </c>
      <c r="E19" s="155">
        <v>17</v>
      </c>
      <c r="F19" s="155">
        <v>14</v>
      </c>
      <c r="G19" s="155">
        <v>2</v>
      </c>
      <c r="H19" s="109">
        <v>7113.5</v>
      </c>
      <c r="I19" s="110">
        <v>537</v>
      </c>
      <c r="J19" s="109">
        <v>9773.5</v>
      </c>
      <c r="K19" s="110">
        <v>730</v>
      </c>
      <c r="L19" s="109">
        <v>8243.5</v>
      </c>
      <c r="M19" s="110">
        <v>601</v>
      </c>
      <c r="N19" s="111">
        <f t="shared" si="0"/>
        <v>25130.5</v>
      </c>
      <c r="O19" s="112">
        <f t="shared" si="1"/>
        <v>1868</v>
      </c>
      <c r="P19" s="110">
        <f t="shared" si="2"/>
        <v>133.42857142857142</v>
      </c>
      <c r="Q19" s="113">
        <f t="shared" si="3"/>
        <v>13.453158458244111</v>
      </c>
      <c r="R19" s="114">
        <v>82428</v>
      </c>
      <c r="S19" s="159">
        <f t="shared" si="4"/>
        <v>-0.6951218032707333</v>
      </c>
      <c r="T19" s="109">
        <v>148934</v>
      </c>
      <c r="U19" s="110">
        <v>11592</v>
      </c>
      <c r="V19" s="116">
        <f t="shared" si="5"/>
        <v>12.84799861973775</v>
      </c>
      <c r="W19" s="194"/>
    </row>
    <row r="20" spans="1:23" s="5" customFormat="1" ht="18">
      <c r="A20" s="103">
        <v>16</v>
      </c>
      <c r="B20" s="115" t="s">
        <v>56</v>
      </c>
      <c r="C20" s="151">
        <v>40200</v>
      </c>
      <c r="D20" s="140" t="s">
        <v>63</v>
      </c>
      <c r="E20" s="155">
        <v>227</v>
      </c>
      <c r="F20" s="155">
        <v>34</v>
      </c>
      <c r="G20" s="155">
        <v>6</v>
      </c>
      <c r="H20" s="109">
        <v>4632</v>
      </c>
      <c r="I20" s="110">
        <v>978</v>
      </c>
      <c r="J20" s="109">
        <v>7061</v>
      </c>
      <c r="K20" s="110">
        <v>1357</v>
      </c>
      <c r="L20" s="109">
        <v>6564</v>
      </c>
      <c r="M20" s="110">
        <v>1286</v>
      </c>
      <c r="N20" s="111">
        <f t="shared" si="0"/>
        <v>18257</v>
      </c>
      <c r="O20" s="112">
        <f t="shared" si="1"/>
        <v>3621</v>
      </c>
      <c r="P20" s="110">
        <f t="shared" si="2"/>
        <v>106.5</v>
      </c>
      <c r="Q20" s="113">
        <f t="shared" si="3"/>
        <v>5.04197735432201</v>
      </c>
      <c r="R20" s="114">
        <v>107539</v>
      </c>
      <c r="S20" s="159">
        <f t="shared" si="4"/>
        <v>-0.8302290331879597</v>
      </c>
      <c r="T20" s="109">
        <v>6669898</v>
      </c>
      <c r="U20" s="110">
        <v>739483</v>
      </c>
      <c r="V20" s="116">
        <f t="shared" si="5"/>
        <v>9.019677261005324</v>
      </c>
      <c r="W20" s="194">
        <v>1</v>
      </c>
    </row>
    <row r="21" spans="1:23" s="5" customFormat="1" ht="18">
      <c r="A21" s="103">
        <v>17</v>
      </c>
      <c r="B21" s="115" t="s">
        <v>5</v>
      </c>
      <c r="C21" s="151">
        <v>40214</v>
      </c>
      <c r="D21" s="140" t="s">
        <v>38</v>
      </c>
      <c r="E21" s="155">
        <v>72</v>
      </c>
      <c r="F21" s="155">
        <v>12</v>
      </c>
      <c r="G21" s="155">
        <v>4</v>
      </c>
      <c r="H21" s="109">
        <v>2269</v>
      </c>
      <c r="I21" s="110">
        <v>305</v>
      </c>
      <c r="J21" s="109">
        <v>4783</v>
      </c>
      <c r="K21" s="110">
        <v>603</v>
      </c>
      <c r="L21" s="109">
        <v>5083</v>
      </c>
      <c r="M21" s="110">
        <v>684</v>
      </c>
      <c r="N21" s="111">
        <f t="shared" si="0"/>
        <v>12135</v>
      </c>
      <c r="O21" s="112">
        <f t="shared" si="1"/>
        <v>1592</v>
      </c>
      <c r="P21" s="110">
        <f t="shared" si="2"/>
        <v>132.66666666666666</v>
      </c>
      <c r="Q21" s="113">
        <f t="shared" si="3"/>
        <v>7.62248743718593</v>
      </c>
      <c r="R21" s="114">
        <v>74050</v>
      </c>
      <c r="S21" s="159">
        <f t="shared" si="4"/>
        <v>-0.8361242403781229</v>
      </c>
      <c r="T21" s="109">
        <v>1177294</v>
      </c>
      <c r="U21" s="110">
        <v>116306</v>
      </c>
      <c r="V21" s="116">
        <f t="shared" si="5"/>
        <v>10.122384055852665</v>
      </c>
      <c r="W21" s="194"/>
    </row>
    <row r="22" spans="1:23" s="5" customFormat="1" ht="18">
      <c r="A22" s="103">
        <v>18</v>
      </c>
      <c r="B22" s="115" t="s">
        <v>57</v>
      </c>
      <c r="C22" s="151">
        <v>40200</v>
      </c>
      <c r="D22" s="140" t="s">
        <v>63</v>
      </c>
      <c r="E22" s="155">
        <v>94</v>
      </c>
      <c r="F22" s="155">
        <v>21</v>
      </c>
      <c r="G22" s="155">
        <v>6</v>
      </c>
      <c r="H22" s="109">
        <v>913</v>
      </c>
      <c r="I22" s="110">
        <v>194</v>
      </c>
      <c r="J22" s="109">
        <v>2961</v>
      </c>
      <c r="K22" s="110">
        <v>467</v>
      </c>
      <c r="L22" s="109">
        <v>4368</v>
      </c>
      <c r="M22" s="110">
        <v>703</v>
      </c>
      <c r="N22" s="111">
        <f t="shared" si="0"/>
        <v>8242</v>
      </c>
      <c r="O22" s="112">
        <f t="shared" si="1"/>
        <v>1364</v>
      </c>
      <c r="P22" s="110">
        <f t="shared" si="2"/>
        <v>64.95238095238095</v>
      </c>
      <c r="Q22" s="113">
        <f t="shared" si="3"/>
        <v>6.042521994134898</v>
      </c>
      <c r="R22" s="114">
        <v>13598</v>
      </c>
      <c r="S22" s="159">
        <f t="shared" si="4"/>
        <v>-0.3938814531548757</v>
      </c>
      <c r="T22" s="109">
        <v>1892343</v>
      </c>
      <c r="U22" s="110">
        <v>205838</v>
      </c>
      <c r="V22" s="116">
        <f t="shared" si="5"/>
        <v>9.193360798297691</v>
      </c>
      <c r="W22" s="194"/>
    </row>
    <row r="23" spans="1:23" s="5" customFormat="1" ht="18">
      <c r="A23" s="103">
        <v>19</v>
      </c>
      <c r="B23" s="115" t="s">
        <v>50</v>
      </c>
      <c r="C23" s="151">
        <v>40172</v>
      </c>
      <c r="D23" s="140" t="s">
        <v>39</v>
      </c>
      <c r="E23" s="155">
        <v>60</v>
      </c>
      <c r="F23" s="155">
        <v>24</v>
      </c>
      <c r="G23" s="155">
        <v>10</v>
      </c>
      <c r="H23" s="109">
        <v>1791.5</v>
      </c>
      <c r="I23" s="110">
        <v>340</v>
      </c>
      <c r="J23" s="109">
        <v>2349</v>
      </c>
      <c r="K23" s="110">
        <v>401</v>
      </c>
      <c r="L23" s="109">
        <v>2047.5</v>
      </c>
      <c r="M23" s="110">
        <v>348</v>
      </c>
      <c r="N23" s="111">
        <f t="shared" si="0"/>
        <v>6188</v>
      </c>
      <c r="O23" s="112">
        <f t="shared" si="1"/>
        <v>1089</v>
      </c>
      <c r="P23" s="110">
        <f t="shared" si="2"/>
        <v>45.375</v>
      </c>
      <c r="Q23" s="113">
        <f t="shared" si="3"/>
        <v>5.682277318640955</v>
      </c>
      <c r="R23" s="114">
        <v>10410</v>
      </c>
      <c r="S23" s="159">
        <f t="shared" si="4"/>
        <v>-0.40557156580211334</v>
      </c>
      <c r="T23" s="109">
        <v>1827711</v>
      </c>
      <c r="U23" s="110">
        <v>215321</v>
      </c>
      <c r="V23" s="116">
        <f t="shared" si="5"/>
        <v>8.488308153872591</v>
      </c>
      <c r="W23" s="194"/>
    </row>
    <row r="24" spans="1:23" s="5" customFormat="1" ht="18">
      <c r="A24" s="103">
        <v>20</v>
      </c>
      <c r="B24" s="115" t="s">
        <v>43</v>
      </c>
      <c r="C24" s="151">
        <v>40165</v>
      </c>
      <c r="D24" s="140" t="s">
        <v>40</v>
      </c>
      <c r="E24" s="155">
        <v>40</v>
      </c>
      <c r="F24" s="155">
        <v>7</v>
      </c>
      <c r="G24" s="155">
        <v>11</v>
      </c>
      <c r="H24" s="109">
        <v>973</v>
      </c>
      <c r="I24" s="110">
        <v>217</v>
      </c>
      <c r="J24" s="109">
        <v>1975</v>
      </c>
      <c r="K24" s="110">
        <v>459</v>
      </c>
      <c r="L24" s="109">
        <v>2176</v>
      </c>
      <c r="M24" s="110">
        <v>424</v>
      </c>
      <c r="N24" s="111">
        <f t="shared" si="0"/>
        <v>5124</v>
      </c>
      <c r="O24" s="112">
        <f t="shared" si="1"/>
        <v>1100</v>
      </c>
      <c r="P24" s="110">
        <f t="shared" si="2"/>
        <v>157.14285714285714</v>
      </c>
      <c r="Q24" s="113">
        <f t="shared" si="3"/>
        <v>4.658181818181818</v>
      </c>
      <c r="R24" s="114">
        <v>10691.5</v>
      </c>
      <c r="S24" s="159">
        <f t="shared" si="4"/>
        <v>-0.520740775382313</v>
      </c>
      <c r="T24" s="109">
        <v>1098585</v>
      </c>
      <c r="U24" s="110">
        <v>131992</v>
      </c>
      <c r="V24" s="116">
        <f t="shared" si="5"/>
        <v>8.323118067761683</v>
      </c>
      <c r="W24" s="194">
        <v>1</v>
      </c>
    </row>
    <row r="25" spans="1:23" s="5" customFormat="1" ht="18">
      <c r="A25" s="103">
        <v>21</v>
      </c>
      <c r="B25" s="115" t="s">
        <v>53</v>
      </c>
      <c r="C25" s="151">
        <v>40193</v>
      </c>
      <c r="D25" s="140" t="s">
        <v>40</v>
      </c>
      <c r="E25" s="155">
        <v>86</v>
      </c>
      <c r="F25" s="155">
        <v>7</v>
      </c>
      <c r="G25" s="155">
        <v>7</v>
      </c>
      <c r="H25" s="109">
        <v>725</v>
      </c>
      <c r="I25" s="110">
        <v>129</v>
      </c>
      <c r="J25" s="109">
        <v>2227</v>
      </c>
      <c r="K25" s="110">
        <v>378</v>
      </c>
      <c r="L25" s="109">
        <v>1747</v>
      </c>
      <c r="M25" s="110">
        <v>276</v>
      </c>
      <c r="N25" s="111">
        <f t="shared" si="0"/>
        <v>4699</v>
      </c>
      <c r="O25" s="112">
        <f t="shared" si="1"/>
        <v>783</v>
      </c>
      <c r="P25" s="110">
        <f t="shared" si="2"/>
        <v>111.85714285714286</v>
      </c>
      <c r="Q25" s="113">
        <f t="shared" si="3"/>
        <v>6.001277139208174</v>
      </c>
      <c r="R25" s="114">
        <v>7792</v>
      </c>
      <c r="S25" s="159">
        <f t="shared" si="4"/>
        <v>-0.39694558521560575</v>
      </c>
      <c r="T25" s="109">
        <v>1655577.5</v>
      </c>
      <c r="U25" s="110">
        <v>180018</v>
      </c>
      <c r="V25" s="116">
        <f t="shared" si="5"/>
        <v>9.19673310446733</v>
      </c>
      <c r="W25" s="194"/>
    </row>
    <row r="26" spans="1:23" s="5" customFormat="1" ht="18">
      <c r="A26" s="103">
        <v>22</v>
      </c>
      <c r="B26" s="115" t="s">
        <v>58</v>
      </c>
      <c r="C26" s="151">
        <v>40207</v>
      </c>
      <c r="D26" s="140" t="s">
        <v>40</v>
      </c>
      <c r="E26" s="155">
        <v>47</v>
      </c>
      <c r="F26" s="155">
        <v>4</v>
      </c>
      <c r="G26" s="155">
        <v>5</v>
      </c>
      <c r="H26" s="109">
        <v>695</v>
      </c>
      <c r="I26" s="110">
        <v>118</v>
      </c>
      <c r="J26" s="109">
        <v>1509</v>
      </c>
      <c r="K26" s="110">
        <v>173</v>
      </c>
      <c r="L26" s="109">
        <v>2285</v>
      </c>
      <c r="M26" s="110">
        <v>257</v>
      </c>
      <c r="N26" s="111">
        <f t="shared" si="0"/>
        <v>4489</v>
      </c>
      <c r="O26" s="112">
        <f t="shared" si="1"/>
        <v>548</v>
      </c>
      <c r="P26" s="110">
        <f t="shared" si="2"/>
        <v>137</v>
      </c>
      <c r="Q26" s="113">
        <f t="shared" si="3"/>
        <v>8.191605839416058</v>
      </c>
      <c r="R26" s="114">
        <v>76545</v>
      </c>
      <c r="S26" s="159">
        <f t="shared" si="4"/>
        <v>-0.9413547586387092</v>
      </c>
      <c r="T26" s="109">
        <v>1844109.5</v>
      </c>
      <c r="U26" s="110">
        <v>156027</v>
      </c>
      <c r="V26" s="116">
        <f t="shared" si="5"/>
        <v>11.819169118165446</v>
      </c>
      <c r="W26" s="194"/>
    </row>
    <row r="27" spans="1:23" s="5" customFormat="1" ht="18">
      <c r="A27" s="103">
        <v>23</v>
      </c>
      <c r="B27" s="115" t="s">
        <v>30</v>
      </c>
      <c r="C27" s="151">
        <v>40228</v>
      </c>
      <c r="D27" s="140" t="s">
        <v>31</v>
      </c>
      <c r="E27" s="155">
        <v>15</v>
      </c>
      <c r="F27" s="155">
        <v>4</v>
      </c>
      <c r="G27" s="155">
        <v>2</v>
      </c>
      <c r="H27" s="109">
        <v>858</v>
      </c>
      <c r="I27" s="110">
        <v>86</v>
      </c>
      <c r="J27" s="109">
        <v>1595</v>
      </c>
      <c r="K27" s="110">
        <v>145</v>
      </c>
      <c r="L27" s="109">
        <v>1635</v>
      </c>
      <c r="M27" s="110">
        <v>147</v>
      </c>
      <c r="N27" s="111">
        <f t="shared" si="0"/>
        <v>4088</v>
      </c>
      <c r="O27" s="112">
        <f t="shared" si="1"/>
        <v>378</v>
      </c>
      <c r="P27" s="110">
        <f t="shared" si="2"/>
        <v>94.5</v>
      </c>
      <c r="Q27" s="113">
        <f t="shared" si="3"/>
        <v>10.814814814814815</v>
      </c>
      <c r="R27" s="114">
        <v>15360.75</v>
      </c>
      <c r="S27" s="159">
        <f t="shared" si="4"/>
        <v>-0.7338671614341747</v>
      </c>
      <c r="T27" s="109">
        <v>29037</v>
      </c>
      <c r="U27" s="110">
        <v>2653</v>
      </c>
      <c r="V27" s="116">
        <f t="shared" si="5"/>
        <v>10.944967960799096</v>
      </c>
      <c r="W27" s="194"/>
    </row>
    <row r="28" spans="1:23" s="5" customFormat="1" ht="18">
      <c r="A28" s="103">
        <v>24</v>
      </c>
      <c r="B28" s="115" t="s">
        <v>52</v>
      </c>
      <c r="C28" s="151">
        <v>40193</v>
      </c>
      <c r="D28" s="140" t="s">
        <v>38</v>
      </c>
      <c r="E28" s="155">
        <v>83</v>
      </c>
      <c r="F28" s="155">
        <v>5</v>
      </c>
      <c r="G28" s="155">
        <v>7</v>
      </c>
      <c r="H28" s="109">
        <v>806</v>
      </c>
      <c r="I28" s="110">
        <v>245</v>
      </c>
      <c r="J28" s="109">
        <v>925</v>
      </c>
      <c r="K28" s="110">
        <v>224</v>
      </c>
      <c r="L28" s="109">
        <v>1022</v>
      </c>
      <c r="M28" s="110">
        <v>233</v>
      </c>
      <c r="N28" s="111">
        <f t="shared" si="0"/>
        <v>2753</v>
      </c>
      <c r="O28" s="112">
        <f t="shared" si="1"/>
        <v>702</v>
      </c>
      <c r="P28" s="110">
        <f t="shared" si="2"/>
        <v>140.4</v>
      </c>
      <c r="Q28" s="113">
        <f t="shared" si="3"/>
        <v>3.921652421652422</v>
      </c>
      <c r="R28" s="114">
        <v>6606</v>
      </c>
      <c r="S28" s="159">
        <f t="shared" si="4"/>
        <v>-0.5832576445655465</v>
      </c>
      <c r="T28" s="109">
        <v>2801683</v>
      </c>
      <c r="U28" s="110">
        <v>264553</v>
      </c>
      <c r="V28" s="116">
        <f t="shared" si="5"/>
        <v>10.590252236791871</v>
      </c>
      <c r="W28" s="194"/>
    </row>
    <row r="29" spans="1:23" s="5" customFormat="1" ht="18">
      <c r="A29" s="103">
        <v>25</v>
      </c>
      <c r="B29" s="115" t="s">
        <v>59</v>
      </c>
      <c r="C29" s="151">
        <v>40207</v>
      </c>
      <c r="D29" s="140" t="s">
        <v>41</v>
      </c>
      <c r="E29" s="155">
        <v>87</v>
      </c>
      <c r="F29" s="155">
        <v>9</v>
      </c>
      <c r="G29" s="155">
        <v>5</v>
      </c>
      <c r="H29" s="109">
        <v>391</v>
      </c>
      <c r="I29" s="110">
        <v>63</v>
      </c>
      <c r="J29" s="109">
        <v>714</v>
      </c>
      <c r="K29" s="110">
        <v>114</v>
      </c>
      <c r="L29" s="109">
        <v>889</v>
      </c>
      <c r="M29" s="110">
        <v>132</v>
      </c>
      <c r="N29" s="111">
        <f t="shared" si="0"/>
        <v>1994</v>
      </c>
      <c r="O29" s="112">
        <f t="shared" si="1"/>
        <v>309</v>
      </c>
      <c r="P29" s="110">
        <f t="shared" si="2"/>
        <v>34.333333333333336</v>
      </c>
      <c r="Q29" s="113">
        <f t="shared" si="3"/>
        <v>6.453074433656958</v>
      </c>
      <c r="R29" s="114">
        <v>12648</v>
      </c>
      <c r="S29" s="159">
        <f t="shared" si="4"/>
        <v>-0.8423466160657812</v>
      </c>
      <c r="T29" s="109">
        <v>1049531</v>
      </c>
      <c r="U29" s="110">
        <v>99306</v>
      </c>
      <c r="V29" s="116">
        <f t="shared" si="5"/>
        <v>10.568656475943044</v>
      </c>
      <c r="W29" s="194"/>
    </row>
    <row r="30" spans="1:23" s="5" customFormat="1" ht="18">
      <c r="A30" s="103">
        <v>26</v>
      </c>
      <c r="B30" s="115" t="s">
        <v>54</v>
      </c>
      <c r="C30" s="151">
        <v>40193</v>
      </c>
      <c r="D30" s="140" t="s">
        <v>40</v>
      </c>
      <c r="E30" s="155">
        <v>124</v>
      </c>
      <c r="F30" s="155">
        <v>2</v>
      </c>
      <c r="G30" s="155">
        <v>7</v>
      </c>
      <c r="H30" s="109">
        <v>339</v>
      </c>
      <c r="I30" s="110">
        <v>85</v>
      </c>
      <c r="J30" s="109">
        <v>556</v>
      </c>
      <c r="K30" s="110">
        <v>158</v>
      </c>
      <c r="L30" s="109">
        <v>725</v>
      </c>
      <c r="M30" s="110">
        <v>197</v>
      </c>
      <c r="N30" s="111">
        <f t="shared" si="0"/>
        <v>1620</v>
      </c>
      <c r="O30" s="112">
        <f t="shared" si="1"/>
        <v>440</v>
      </c>
      <c r="P30" s="110">
        <f t="shared" si="2"/>
        <v>220</v>
      </c>
      <c r="Q30" s="113">
        <f t="shared" si="3"/>
        <v>3.6818181818181817</v>
      </c>
      <c r="R30" s="114">
        <v>1063</v>
      </c>
      <c r="S30" s="159">
        <f t="shared" si="4"/>
        <v>0.5239887111947319</v>
      </c>
      <c r="T30" s="109">
        <v>448609.75</v>
      </c>
      <c r="U30" s="110">
        <v>55964</v>
      </c>
      <c r="V30" s="116">
        <f t="shared" si="5"/>
        <v>8.016041562432992</v>
      </c>
      <c r="W30" s="194">
        <v>1</v>
      </c>
    </row>
    <row r="31" spans="1:23" s="5" customFormat="1" ht="18">
      <c r="A31" s="103">
        <v>27</v>
      </c>
      <c r="B31" s="115" t="s">
        <v>49</v>
      </c>
      <c r="C31" s="151">
        <v>40179</v>
      </c>
      <c r="D31" s="140" t="s">
        <v>38</v>
      </c>
      <c r="E31" s="155">
        <v>60</v>
      </c>
      <c r="F31" s="155">
        <v>1</v>
      </c>
      <c r="G31" s="155">
        <v>9</v>
      </c>
      <c r="H31" s="109">
        <v>360</v>
      </c>
      <c r="I31" s="110">
        <v>90</v>
      </c>
      <c r="J31" s="109">
        <v>440</v>
      </c>
      <c r="K31" s="110">
        <v>110</v>
      </c>
      <c r="L31" s="109">
        <v>540</v>
      </c>
      <c r="M31" s="110">
        <v>135</v>
      </c>
      <c r="N31" s="111">
        <f t="shared" si="0"/>
        <v>1340</v>
      </c>
      <c r="O31" s="112">
        <f t="shared" si="1"/>
        <v>335</v>
      </c>
      <c r="P31" s="110">
        <f t="shared" si="2"/>
        <v>335</v>
      </c>
      <c r="Q31" s="113">
        <f t="shared" si="3"/>
        <v>4</v>
      </c>
      <c r="R31" s="114">
        <v>1040</v>
      </c>
      <c r="S31" s="159">
        <f t="shared" si="4"/>
        <v>0.28846153846153844</v>
      </c>
      <c r="T31" s="109">
        <v>472795</v>
      </c>
      <c r="U31" s="110">
        <v>46508</v>
      </c>
      <c r="V31" s="116">
        <f t="shared" si="5"/>
        <v>10.165885439064247</v>
      </c>
      <c r="W31" s="194"/>
    </row>
    <row r="32" spans="1:23" s="5" customFormat="1" ht="18">
      <c r="A32" s="103">
        <v>28</v>
      </c>
      <c r="B32" s="115" t="s">
        <v>48</v>
      </c>
      <c r="C32" s="151">
        <v>40179</v>
      </c>
      <c r="D32" s="140" t="s">
        <v>39</v>
      </c>
      <c r="E32" s="155">
        <v>42</v>
      </c>
      <c r="F32" s="155">
        <v>4</v>
      </c>
      <c r="G32" s="155">
        <v>9</v>
      </c>
      <c r="H32" s="109">
        <v>489.5</v>
      </c>
      <c r="I32" s="110">
        <v>80</v>
      </c>
      <c r="J32" s="109">
        <v>382</v>
      </c>
      <c r="K32" s="110">
        <v>77</v>
      </c>
      <c r="L32" s="109">
        <v>454</v>
      </c>
      <c r="M32" s="110">
        <v>87</v>
      </c>
      <c r="N32" s="111">
        <f t="shared" si="0"/>
        <v>1325.5</v>
      </c>
      <c r="O32" s="112">
        <f t="shared" si="1"/>
        <v>244</v>
      </c>
      <c r="P32" s="110">
        <f t="shared" si="2"/>
        <v>61</v>
      </c>
      <c r="Q32" s="113">
        <f t="shared" si="3"/>
        <v>5.432377049180328</v>
      </c>
      <c r="R32" s="114">
        <v>1627</v>
      </c>
      <c r="S32" s="159">
        <f t="shared" si="4"/>
        <v>-0.18531038721573448</v>
      </c>
      <c r="T32" s="109">
        <v>775114.5</v>
      </c>
      <c r="U32" s="110">
        <v>69886</v>
      </c>
      <c r="V32" s="116">
        <f t="shared" si="5"/>
        <v>11.091126978221675</v>
      </c>
      <c r="W32" s="194"/>
    </row>
    <row r="33" spans="1:23" s="5" customFormat="1" ht="18">
      <c r="A33" s="103">
        <v>29</v>
      </c>
      <c r="B33" s="115" t="s">
        <v>51</v>
      </c>
      <c r="C33" s="151">
        <v>40186</v>
      </c>
      <c r="D33" s="140" t="s">
        <v>39</v>
      </c>
      <c r="E33" s="155">
        <v>4</v>
      </c>
      <c r="F33" s="155">
        <v>3</v>
      </c>
      <c r="G33" s="155">
        <v>8</v>
      </c>
      <c r="H33" s="109">
        <v>193.5</v>
      </c>
      <c r="I33" s="110">
        <v>43</v>
      </c>
      <c r="J33" s="109">
        <v>368</v>
      </c>
      <c r="K33" s="110">
        <v>97</v>
      </c>
      <c r="L33" s="109">
        <v>335</v>
      </c>
      <c r="M33" s="110">
        <v>60</v>
      </c>
      <c r="N33" s="111">
        <f t="shared" si="0"/>
        <v>896.5</v>
      </c>
      <c r="O33" s="112">
        <f t="shared" si="1"/>
        <v>200</v>
      </c>
      <c r="P33" s="110">
        <f t="shared" si="2"/>
        <v>66.66666666666667</v>
      </c>
      <c r="Q33" s="113">
        <f t="shared" si="3"/>
        <v>4.4825</v>
      </c>
      <c r="R33" s="114">
        <v>2565</v>
      </c>
      <c r="S33" s="159">
        <f t="shared" si="4"/>
        <v>-0.6504873294346979</v>
      </c>
      <c r="T33" s="109">
        <v>41641.75</v>
      </c>
      <c r="U33" s="110">
        <v>5280</v>
      </c>
      <c r="V33" s="116">
        <f t="shared" si="5"/>
        <v>7.886695075757576</v>
      </c>
      <c r="W33" s="194"/>
    </row>
    <row r="34" spans="1:23" s="5" customFormat="1" ht="18">
      <c r="A34" s="103">
        <v>30</v>
      </c>
      <c r="B34" s="115" t="s">
        <v>32</v>
      </c>
      <c r="C34" s="151">
        <v>40088</v>
      </c>
      <c r="D34" s="140" t="s">
        <v>33</v>
      </c>
      <c r="E34" s="155">
        <v>25</v>
      </c>
      <c r="F34" s="155">
        <v>1</v>
      </c>
      <c r="G34" s="155">
        <v>10</v>
      </c>
      <c r="H34" s="109">
        <v>291</v>
      </c>
      <c r="I34" s="110">
        <v>58</v>
      </c>
      <c r="J34" s="109">
        <v>300</v>
      </c>
      <c r="K34" s="110">
        <v>60</v>
      </c>
      <c r="L34" s="109">
        <v>300</v>
      </c>
      <c r="M34" s="110">
        <v>60</v>
      </c>
      <c r="N34" s="111">
        <f t="shared" si="0"/>
        <v>891</v>
      </c>
      <c r="O34" s="112">
        <f t="shared" si="1"/>
        <v>178</v>
      </c>
      <c r="P34" s="110">
        <f t="shared" si="2"/>
        <v>178</v>
      </c>
      <c r="Q34" s="113">
        <f t="shared" si="3"/>
        <v>5.00561797752809</v>
      </c>
      <c r="R34" s="114">
        <v>891</v>
      </c>
      <c r="S34" s="159">
        <f t="shared" si="4"/>
        <v>0</v>
      </c>
      <c r="T34" s="109">
        <v>42287.25</v>
      </c>
      <c r="U34" s="110">
        <v>7042</v>
      </c>
      <c r="V34" s="116">
        <f t="shared" si="5"/>
        <v>6.005005680204487</v>
      </c>
      <c r="W34" s="194">
        <v>1</v>
      </c>
    </row>
    <row r="35" spans="1:23" s="5" customFormat="1" ht="18">
      <c r="A35" s="103">
        <v>31</v>
      </c>
      <c r="B35" s="115" t="s">
        <v>61</v>
      </c>
      <c r="C35" s="151">
        <v>40207</v>
      </c>
      <c r="D35" s="140" t="s">
        <v>39</v>
      </c>
      <c r="E35" s="155">
        <v>43</v>
      </c>
      <c r="F35" s="155">
        <v>4</v>
      </c>
      <c r="G35" s="155">
        <v>5</v>
      </c>
      <c r="H35" s="109">
        <v>190</v>
      </c>
      <c r="I35" s="110">
        <v>32</v>
      </c>
      <c r="J35" s="109">
        <v>169</v>
      </c>
      <c r="K35" s="110">
        <v>27</v>
      </c>
      <c r="L35" s="109">
        <v>269</v>
      </c>
      <c r="M35" s="110">
        <v>41</v>
      </c>
      <c r="N35" s="111">
        <f t="shared" si="0"/>
        <v>628</v>
      </c>
      <c r="O35" s="112">
        <f t="shared" si="1"/>
        <v>100</v>
      </c>
      <c r="P35" s="110">
        <f t="shared" si="2"/>
        <v>25</v>
      </c>
      <c r="Q35" s="113">
        <f t="shared" si="3"/>
        <v>6.28</v>
      </c>
      <c r="R35" s="114">
        <v>2731</v>
      </c>
      <c r="S35" s="159">
        <f t="shared" si="4"/>
        <v>-0.7700476016111315</v>
      </c>
      <c r="T35" s="109">
        <v>171220.75</v>
      </c>
      <c r="U35" s="110">
        <v>22931</v>
      </c>
      <c r="V35" s="116">
        <f t="shared" si="5"/>
        <v>7.466780777113951</v>
      </c>
      <c r="W35" s="194">
        <v>1</v>
      </c>
    </row>
    <row r="36" spans="1:23" s="5" customFormat="1" ht="18">
      <c r="A36" s="103">
        <v>32</v>
      </c>
      <c r="B36" s="115" t="s">
        <v>47</v>
      </c>
      <c r="C36" s="151">
        <v>40179</v>
      </c>
      <c r="D36" s="140" t="s">
        <v>63</v>
      </c>
      <c r="E36" s="155">
        <v>370</v>
      </c>
      <c r="F36" s="155">
        <v>3</v>
      </c>
      <c r="G36" s="155">
        <v>9</v>
      </c>
      <c r="H36" s="109">
        <v>80</v>
      </c>
      <c r="I36" s="110">
        <v>6</v>
      </c>
      <c r="J36" s="109">
        <v>251</v>
      </c>
      <c r="K36" s="110">
        <v>23</v>
      </c>
      <c r="L36" s="109">
        <v>252</v>
      </c>
      <c r="M36" s="110">
        <v>26</v>
      </c>
      <c r="N36" s="111">
        <f t="shared" si="0"/>
        <v>583</v>
      </c>
      <c r="O36" s="112">
        <f t="shared" si="1"/>
        <v>55</v>
      </c>
      <c r="P36" s="110">
        <f t="shared" si="2"/>
        <v>18.333333333333332</v>
      </c>
      <c r="Q36" s="113">
        <f t="shared" si="3"/>
        <v>10.6</v>
      </c>
      <c r="R36" s="114">
        <v>4898</v>
      </c>
      <c r="S36" s="159">
        <f t="shared" si="4"/>
        <v>-0.8809718252347897</v>
      </c>
      <c r="T36" s="109">
        <v>20840742</v>
      </c>
      <c r="U36" s="110">
        <v>2320081</v>
      </c>
      <c r="V36" s="116">
        <f t="shared" si="5"/>
        <v>8.982764825883235</v>
      </c>
      <c r="W36" s="194">
        <v>1</v>
      </c>
    </row>
    <row r="37" spans="1:23" s="5" customFormat="1" ht="18">
      <c r="A37" s="103">
        <v>33</v>
      </c>
      <c r="B37" s="115" t="s">
        <v>55</v>
      </c>
      <c r="C37" s="151">
        <v>40193</v>
      </c>
      <c r="D37" s="140" t="s">
        <v>39</v>
      </c>
      <c r="E37" s="155">
        <v>55</v>
      </c>
      <c r="F37" s="155">
        <v>4</v>
      </c>
      <c r="G37" s="155">
        <v>7</v>
      </c>
      <c r="H37" s="109">
        <v>41</v>
      </c>
      <c r="I37" s="110">
        <v>5</v>
      </c>
      <c r="J37" s="109">
        <v>144</v>
      </c>
      <c r="K37" s="110">
        <v>18</v>
      </c>
      <c r="L37" s="109">
        <v>319</v>
      </c>
      <c r="M37" s="110">
        <v>41</v>
      </c>
      <c r="N37" s="111">
        <f t="shared" si="0"/>
        <v>504</v>
      </c>
      <c r="O37" s="112">
        <f t="shared" si="1"/>
        <v>64</v>
      </c>
      <c r="P37" s="110">
        <f t="shared" si="2"/>
        <v>16</v>
      </c>
      <c r="Q37" s="113">
        <f t="shared" si="3"/>
        <v>7.875</v>
      </c>
      <c r="R37" s="114">
        <v>2583</v>
      </c>
      <c r="S37" s="159">
        <f t="shared" si="4"/>
        <v>-0.8048780487804879</v>
      </c>
      <c r="T37" s="109">
        <v>486803</v>
      </c>
      <c r="U37" s="110">
        <v>54097</v>
      </c>
      <c r="V37" s="116">
        <f t="shared" si="5"/>
        <v>8.998706028060706</v>
      </c>
      <c r="W37" s="194"/>
    </row>
    <row r="38" spans="1:23" s="5" customFormat="1" ht="18">
      <c r="A38" s="103">
        <v>34</v>
      </c>
      <c r="B38" s="115" t="s">
        <v>21</v>
      </c>
      <c r="C38" s="151">
        <v>40074</v>
      </c>
      <c r="D38" s="140" t="s">
        <v>40</v>
      </c>
      <c r="E38" s="155">
        <v>142</v>
      </c>
      <c r="F38" s="155">
        <v>2</v>
      </c>
      <c r="G38" s="155">
        <v>13</v>
      </c>
      <c r="H38" s="109">
        <v>129</v>
      </c>
      <c r="I38" s="110">
        <v>23</v>
      </c>
      <c r="J38" s="109">
        <v>154</v>
      </c>
      <c r="K38" s="110">
        <v>26</v>
      </c>
      <c r="L38" s="109">
        <v>108</v>
      </c>
      <c r="M38" s="110">
        <v>17</v>
      </c>
      <c r="N38" s="111">
        <f t="shared" si="0"/>
        <v>391</v>
      </c>
      <c r="O38" s="112">
        <f t="shared" si="1"/>
        <v>66</v>
      </c>
      <c r="P38" s="110">
        <f t="shared" si="2"/>
        <v>33</v>
      </c>
      <c r="Q38" s="113">
        <f t="shared" si="3"/>
        <v>5.924242424242424</v>
      </c>
      <c r="R38" s="114">
        <v>206</v>
      </c>
      <c r="S38" s="159">
        <f t="shared" si="4"/>
        <v>0.8980582524271845</v>
      </c>
      <c r="T38" s="109">
        <v>811267.5</v>
      </c>
      <c r="U38" s="110">
        <v>102488</v>
      </c>
      <c r="V38" s="116">
        <f t="shared" si="5"/>
        <v>7.9157315978456015</v>
      </c>
      <c r="W38" s="194">
        <v>1</v>
      </c>
    </row>
    <row r="39" spans="1:23" s="5" customFormat="1" ht="18">
      <c r="A39" s="103">
        <v>35</v>
      </c>
      <c r="B39" s="115" t="s">
        <v>20</v>
      </c>
      <c r="C39" s="151">
        <v>40186</v>
      </c>
      <c r="D39" s="140" t="s">
        <v>39</v>
      </c>
      <c r="E39" s="155">
        <v>4</v>
      </c>
      <c r="F39" s="155">
        <v>2</v>
      </c>
      <c r="G39" s="155">
        <v>8</v>
      </c>
      <c r="H39" s="109">
        <v>24</v>
      </c>
      <c r="I39" s="110">
        <v>4</v>
      </c>
      <c r="J39" s="109">
        <v>54</v>
      </c>
      <c r="K39" s="110">
        <v>9</v>
      </c>
      <c r="L39" s="109">
        <v>263</v>
      </c>
      <c r="M39" s="110">
        <v>42</v>
      </c>
      <c r="N39" s="111">
        <f t="shared" si="0"/>
        <v>341</v>
      </c>
      <c r="O39" s="112">
        <f t="shared" si="1"/>
        <v>55</v>
      </c>
      <c r="P39" s="110">
        <f t="shared" si="2"/>
        <v>27.5</v>
      </c>
      <c r="Q39" s="113">
        <f t="shared" si="3"/>
        <v>6.2</v>
      </c>
      <c r="R39" s="114">
        <v>1481</v>
      </c>
      <c r="S39" s="159">
        <f t="shared" si="4"/>
        <v>-0.7697501688048616</v>
      </c>
      <c r="T39" s="109">
        <v>29902</v>
      </c>
      <c r="U39" s="110">
        <v>3775</v>
      </c>
      <c r="V39" s="116">
        <f t="shared" si="5"/>
        <v>7.921059602649007</v>
      </c>
      <c r="W39" s="194"/>
    </row>
    <row r="40" spans="1:23" s="5" customFormat="1" ht="18">
      <c r="A40" s="103">
        <v>36</v>
      </c>
      <c r="B40" s="115" t="s">
        <v>46</v>
      </c>
      <c r="C40" s="151">
        <v>40123</v>
      </c>
      <c r="D40" s="140" t="s">
        <v>40</v>
      </c>
      <c r="E40" s="155">
        <v>40</v>
      </c>
      <c r="F40" s="155">
        <v>1</v>
      </c>
      <c r="G40" s="155">
        <v>16</v>
      </c>
      <c r="H40" s="109">
        <v>102</v>
      </c>
      <c r="I40" s="110">
        <v>45</v>
      </c>
      <c r="J40" s="109">
        <v>134</v>
      </c>
      <c r="K40" s="110">
        <v>53</v>
      </c>
      <c r="L40" s="109">
        <v>100</v>
      </c>
      <c r="M40" s="110">
        <v>40</v>
      </c>
      <c r="N40" s="111">
        <f t="shared" si="0"/>
        <v>336</v>
      </c>
      <c r="O40" s="112">
        <f t="shared" si="1"/>
        <v>138</v>
      </c>
      <c r="P40" s="110">
        <f t="shared" si="2"/>
        <v>138</v>
      </c>
      <c r="Q40" s="113">
        <f t="shared" si="3"/>
        <v>2.4347826086956523</v>
      </c>
      <c r="R40" s="114">
        <v>778</v>
      </c>
      <c r="S40" s="159">
        <f t="shared" si="4"/>
        <v>-0.5681233933161953</v>
      </c>
      <c r="T40" s="109">
        <v>270228.25</v>
      </c>
      <c r="U40" s="110">
        <v>28047</v>
      </c>
      <c r="V40" s="116">
        <f t="shared" si="5"/>
        <v>9.63483616786109</v>
      </c>
      <c r="W40" s="194">
        <v>1</v>
      </c>
    </row>
    <row r="41" spans="1:23" s="5" customFormat="1" ht="18">
      <c r="A41" s="103">
        <v>37</v>
      </c>
      <c r="B41" s="115" t="s">
        <v>60</v>
      </c>
      <c r="C41" s="151">
        <v>40207</v>
      </c>
      <c r="D41" s="140" t="s">
        <v>63</v>
      </c>
      <c r="E41" s="155">
        <v>50</v>
      </c>
      <c r="F41" s="155">
        <v>1</v>
      </c>
      <c r="G41" s="155">
        <v>5</v>
      </c>
      <c r="H41" s="109">
        <v>35</v>
      </c>
      <c r="I41" s="110">
        <v>5</v>
      </c>
      <c r="J41" s="109">
        <v>108</v>
      </c>
      <c r="K41" s="110">
        <v>13</v>
      </c>
      <c r="L41" s="109">
        <v>136</v>
      </c>
      <c r="M41" s="110">
        <v>16</v>
      </c>
      <c r="N41" s="111">
        <f t="shared" si="0"/>
        <v>279</v>
      </c>
      <c r="O41" s="112">
        <f t="shared" si="1"/>
        <v>34</v>
      </c>
      <c r="P41" s="110">
        <f t="shared" si="2"/>
        <v>34</v>
      </c>
      <c r="Q41" s="113">
        <f t="shared" si="3"/>
        <v>8.205882352941176</v>
      </c>
      <c r="R41" s="114">
        <v>16403</v>
      </c>
      <c r="S41" s="159">
        <f t="shared" si="4"/>
        <v>-0.9829909162957996</v>
      </c>
      <c r="T41" s="109">
        <v>800243</v>
      </c>
      <c r="U41" s="110">
        <v>69790</v>
      </c>
      <c r="V41" s="116">
        <f t="shared" si="5"/>
        <v>11.466442183693939</v>
      </c>
      <c r="W41" s="194"/>
    </row>
    <row r="42" spans="1:23" s="5" customFormat="1" ht="18">
      <c r="A42" s="103">
        <v>38</v>
      </c>
      <c r="B42" s="115" t="s">
        <v>17</v>
      </c>
      <c r="C42" s="151">
        <v>40221</v>
      </c>
      <c r="D42" s="140" t="s">
        <v>39</v>
      </c>
      <c r="E42" s="155">
        <v>2</v>
      </c>
      <c r="F42" s="155">
        <v>2</v>
      </c>
      <c r="G42" s="155">
        <v>3</v>
      </c>
      <c r="H42" s="109">
        <v>23</v>
      </c>
      <c r="I42" s="110">
        <v>4</v>
      </c>
      <c r="J42" s="109">
        <v>61</v>
      </c>
      <c r="K42" s="110">
        <v>10</v>
      </c>
      <c r="L42" s="109">
        <v>72</v>
      </c>
      <c r="M42" s="110">
        <v>12</v>
      </c>
      <c r="N42" s="111">
        <f t="shared" si="0"/>
        <v>156</v>
      </c>
      <c r="O42" s="112">
        <f t="shared" si="1"/>
        <v>26</v>
      </c>
      <c r="P42" s="110">
        <f t="shared" si="2"/>
        <v>13</v>
      </c>
      <c r="Q42" s="113">
        <f t="shared" si="3"/>
        <v>6</v>
      </c>
      <c r="R42" s="114">
        <v>1150</v>
      </c>
      <c r="S42" s="159">
        <f t="shared" si="4"/>
        <v>-0.8643478260869565</v>
      </c>
      <c r="T42" s="109">
        <v>5065</v>
      </c>
      <c r="U42" s="110">
        <v>526</v>
      </c>
      <c r="V42" s="116">
        <f t="shared" si="5"/>
        <v>9.629277566539924</v>
      </c>
      <c r="W42" s="194"/>
    </row>
    <row r="43" spans="1:23" s="5" customFormat="1" ht="18">
      <c r="A43" s="103">
        <v>39</v>
      </c>
      <c r="B43" s="186" t="s">
        <v>34</v>
      </c>
      <c r="C43" s="151">
        <v>40123</v>
      </c>
      <c r="D43" s="140" t="s">
        <v>40</v>
      </c>
      <c r="E43" s="155">
        <v>58</v>
      </c>
      <c r="F43" s="155">
        <v>2</v>
      </c>
      <c r="G43" s="155">
        <v>15</v>
      </c>
      <c r="H43" s="109">
        <v>39</v>
      </c>
      <c r="I43" s="110">
        <v>6</v>
      </c>
      <c r="J43" s="109">
        <v>63</v>
      </c>
      <c r="K43" s="110">
        <v>11</v>
      </c>
      <c r="L43" s="109">
        <v>44</v>
      </c>
      <c r="M43" s="110">
        <v>8</v>
      </c>
      <c r="N43" s="111">
        <f t="shared" si="0"/>
        <v>146</v>
      </c>
      <c r="O43" s="112">
        <f t="shared" si="1"/>
        <v>25</v>
      </c>
      <c r="P43" s="110">
        <f t="shared" si="2"/>
        <v>12.5</v>
      </c>
      <c r="Q43" s="113">
        <f t="shared" si="3"/>
        <v>5.84</v>
      </c>
      <c r="R43" s="114"/>
      <c r="S43" s="159">
        <f t="shared" si="4"/>
      </c>
      <c r="T43" s="109">
        <v>476623.75</v>
      </c>
      <c r="U43" s="110">
        <v>46054</v>
      </c>
      <c r="V43" s="116">
        <f t="shared" si="5"/>
        <v>10.34923676553611</v>
      </c>
      <c r="W43" s="194"/>
    </row>
    <row r="44" spans="1:23" s="5" customFormat="1" ht="18">
      <c r="A44" s="103">
        <v>40</v>
      </c>
      <c r="B44" s="115" t="s">
        <v>35</v>
      </c>
      <c r="C44" s="151">
        <v>40186</v>
      </c>
      <c r="D44" s="140" t="s">
        <v>36</v>
      </c>
      <c r="E44" s="155">
        <v>19</v>
      </c>
      <c r="F44" s="155">
        <v>1</v>
      </c>
      <c r="G44" s="155">
        <v>7</v>
      </c>
      <c r="H44" s="109">
        <v>35</v>
      </c>
      <c r="I44" s="110">
        <v>7</v>
      </c>
      <c r="J44" s="109">
        <v>50</v>
      </c>
      <c r="K44" s="110">
        <v>10</v>
      </c>
      <c r="L44" s="109">
        <v>60</v>
      </c>
      <c r="M44" s="110">
        <v>12</v>
      </c>
      <c r="N44" s="111">
        <f t="shared" si="0"/>
        <v>145</v>
      </c>
      <c r="O44" s="112">
        <f t="shared" si="1"/>
        <v>29</v>
      </c>
      <c r="P44" s="110">
        <f t="shared" si="2"/>
        <v>29</v>
      </c>
      <c r="Q44" s="113">
        <f t="shared" si="3"/>
        <v>5</v>
      </c>
      <c r="R44" s="114"/>
      <c r="S44" s="159">
        <f t="shared" si="4"/>
      </c>
      <c r="T44" s="109">
        <v>216755</v>
      </c>
      <c r="U44" s="110">
        <v>180755</v>
      </c>
      <c r="V44" s="116">
        <f t="shared" si="5"/>
        <v>1.1991646150867197</v>
      </c>
      <c r="W44" s="194"/>
    </row>
    <row r="45" spans="1:23" s="5" customFormat="1" ht="18.75" thickBot="1">
      <c r="A45" s="103">
        <v>41</v>
      </c>
      <c r="B45" s="117" t="s">
        <v>45</v>
      </c>
      <c r="C45" s="156">
        <v>40137</v>
      </c>
      <c r="D45" s="187" t="s">
        <v>38</v>
      </c>
      <c r="E45" s="157">
        <v>20</v>
      </c>
      <c r="F45" s="157">
        <v>1</v>
      </c>
      <c r="G45" s="157">
        <v>15</v>
      </c>
      <c r="H45" s="118">
        <v>12</v>
      </c>
      <c r="I45" s="119">
        <v>2</v>
      </c>
      <c r="J45" s="118">
        <v>20</v>
      </c>
      <c r="K45" s="119">
        <v>3</v>
      </c>
      <c r="L45" s="118">
        <v>88</v>
      </c>
      <c r="M45" s="119">
        <v>13</v>
      </c>
      <c r="N45" s="120">
        <f t="shared" si="0"/>
        <v>120</v>
      </c>
      <c r="O45" s="121">
        <f t="shared" si="1"/>
        <v>18</v>
      </c>
      <c r="P45" s="119">
        <f t="shared" si="2"/>
        <v>18</v>
      </c>
      <c r="Q45" s="141">
        <f t="shared" si="3"/>
        <v>6.666666666666667</v>
      </c>
      <c r="R45" s="122">
        <v>925</v>
      </c>
      <c r="S45" s="160">
        <f t="shared" si="4"/>
        <v>-0.8702702702702703</v>
      </c>
      <c r="T45" s="118">
        <v>1034571</v>
      </c>
      <c r="U45" s="119">
        <v>85840</v>
      </c>
      <c r="V45" s="149">
        <f t="shared" si="5"/>
        <v>12.052318266542404</v>
      </c>
      <c r="W45" s="194"/>
    </row>
    <row r="46" spans="1:27" s="7" customFormat="1" ht="18" customHeight="1">
      <c r="A46" s="171"/>
      <c r="B46" s="217"/>
      <c r="C46" s="218"/>
      <c r="D46" s="219"/>
      <c r="E46" s="172"/>
      <c r="F46" s="172"/>
      <c r="G46" s="173"/>
      <c r="H46" s="174"/>
      <c r="I46" s="175"/>
      <c r="J46" s="174"/>
      <c r="K46" s="175"/>
      <c r="L46" s="174"/>
      <c r="M46" s="175"/>
      <c r="N46" s="176"/>
      <c r="O46" s="177"/>
      <c r="P46" s="178"/>
      <c r="Q46" s="179"/>
      <c r="R46" s="180"/>
      <c r="S46" s="181"/>
      <c r="T46" s="180"/>
      <c r="U46" s="178"/>
      <c r="V46" s="179"/>
      <c r="W46" s="134"/>
      <c r="AA46" s="7" t="s">
        <v>8</v>
      </c>
    </row>
    <row r="47" spans="1:23" s="9" customFormat="1" ht="18">
      <c r="A47" s="104"/>
      <c r="B47" s="8"/>
      <c r="C47" s="153"/>
      <c r="E47" s="10"/>
      <c r="F47" s="11"/>
      <c r="G47" s="165"/>
      <c r="H47" s="12"/>
      <c r="I47" s="85"/>
      <c r="J47" s="12"/>
      <c r="K47" s="85"/>
      <c r="L47" s="12"/>
      <c r="M47" s="85"/>
      <c r="N47" s="12"/>
      <c r="O47" s="85"/>
      <c r="P47" s="135"/>
      <c r="Q47" s="136"/>
      <c r="R47" s="137"/>
      <c r="S47" s="138"/>
      <c r="T47" s="137"/>
      <c r="U47" s="135"/>
      <c r="V47" s="136"/>
      <c r="W47" s="139"/>
    </row>
    <row r="48" spans="4:22" ht="18.75">
      <c r="D48" s="215"/>
      <c r="E48" s="216"/>
      <c r="F48" s="216"/>
      <c r="R48" s="209" t="s">
        <v>62</v>
      </c>
      <c r="S48" s="209"/>
      <c r="T48" s="209"/>
      <c r="U48" s="209"/>
      <c r="V48" s="209"/>
    </row>
    <row r="49" spans="4:22" ht="18.75">
      <c r="D49" s="15"/>
      <c r="E49" s="16"/>
      <c r="F49" s="16"/>
      <c r="R49" s="209"/>
      <c r="S49" s="209"/>
      <c r="T49" s="209"/>
      <c r="U49" s="209"/>
      <c r="V49" s="209"/>
    </row>
    <row r="50" spans="18:22" ht="18.75">
      <c r="R50" s="209"/>
      <c r="S50" s="209"/>
      <c r="T50" s="209"/>
      <c r="U50" s="209"/>
      <c r="V50" s="209"/>
    </row>
    <row r="51" spans="15:22" ht="18.75">
      <c r="O51" s="206" t="s">
        <v>37</v>
      </c>
      <c r="P51" s="207"/>
      <c r="Q51" s="207"/>
      <c r="R51" s="207"/>
      <c r="S51" s="207"/>
      <c r="T51" s="207"/>
      <c r="U51" s="207"/>
      <c r="V51" s="207"/>
    </row>
    <row r="52" spans="15:22" ht="18.75">
      <c r="O52" s="207"/>
      <c r="P52" s="207"/>
      <c r="Q52" s="207"/>
      <c r="R52" s="207"/>
      <c r="S52" s="207"/>
      <c r="T52" s="207"/>
      <c r="U52" s="207"/>
      <c r="V52" s="207"/>
    </row>
    <row r="53" spans="15:22" ht="18.75">
      <c r="O53" s="207"/>
      <c r="P53" s="207"/>
      <c r="Q53" s="207"/>
      <c r="R53" s="207"/>
      <c r="S53" s="207"/>
      <c r="T53" s="207"/>
      <c r="U53" s="207"/>
      <c r="V53" s="207"/>
    </row>
    <row r="54" spans="15:22" ht="18.75">
      <c r="O54" s="207"/>
      <c r="P54" s="207"/>
      <c r="Q54" s="207"/>
      <c r="R54" s="207"/>
      <c r="S54" s="207"/>
      <c r="T54" s="207"/>
      <c r="U54" s="207"/>
      <c r="V54" s="207"/>
    </row>
    <row r="55" spans="15:22" ht="18.75">
      <c r="O55" s="207"/>
      <c r="P55" s="207"/>
      <c r="Q55" s="207"/>
      <c r="R55" s="207"/>
      <c r="S55" s="207"/>
      <c r="T55" s="207"/>
      <c r="U55" s="207"/>
      <c r="V55" s="207"/>
    </row>
    <row r="56" spans="15:22" ht="18.75">
      <c r="O56" s="207"/>
      <c r="P56" s="207"/>
      <c r="Q56" s="207"/>
      <c r="R56" s="207"/>
      <c r="S56" s="207"/>
      <c r="T56" s="207"/>
      <c r="U56" s="207"/>
      <c r="V56" s="207"/>
    </row>
    <row r="57" spans="15:22" ht="18.75">
      <c r="O57" s="208" t="s">
        <v>0</v>
      </c>
      <c r="P57" s="207"/>
      <c r="Q57" s="207"/>
      <c r="R57" s="207"/>
      <c r="S57" s="207"/>
      <c r="T57" s="207"/>
      <c r="U57" s="207"/>
      <c r="V57" s="207"/>
    </row>
    <row r="58" spans="15:22" ht="18.75">
      <c r="O58" s="207"/>
      <c r="P58" s="207"/>
      <c r="Q58" s="207"/>
      <c r="R58" s="207"/>
      <c r="S58" s="207"/>
      <c r="T58" s="207"/>
      <c r="U58" s="207"/>
      <c r="V58" s="207"/>
    </row>
    <row r="59" spans="15:22" ht="18.75">
      <c r="O59" s="207"/>
      <c r="P59" s="207"/>
      <c r="Q59" s="207"/>
      <c r="R59" s="207"/>
      <c r="S59" s="207"/>
      <c r="T59" s="207"/>
      <c r="U59" s="207"/>
      <c r="V59" s="207"/>
    </row>
    <row r="60" spans="15:22" ht="18.75">
      <c r="O60" s="207"/>
      <c r="P60" s="207"/>
      <c r="Q60" s="207"/>
      <c r="R60" s="207"/>
      <c r="S60" s="207"/>
      <c r="T60" s="207"/>
      <c r="U60" s="207"/>
      <c r="V60" s="207"/>
    </row>
    <row r="61" spans="15:22" ht="18.75">
      <c r="O61" s="207"/>
      <c r="P61" s="207"/>
      <c r="Q61" s="207"/>
      <c r="R61" s="207"/>
      <c r="S61" s="207"/>
      <c r="T61" s="207"/>
      <c r="U61" s="207"/>
      <c r="V61" s="207"/>
    </row>
    <row r="62" spans="15:22" ht="18.75">
      <c r="O62" s="207"/>
      <c r="P62" s="207"/>
      <c r="Q62" s="207"/>
      <c r="R62" s="207"/>
      <c r="S62" s="207"/>
      <c r="T62" s="207"/>
      <c r="U62" s="207"/>
      <c r="V62" s="207"/>
    </row>
    <row r="63" spans="15:22" ht="18.75">
      <c r="O63" s="207"/>
      <c r="P63" s="207"/>
      <c r="Q63" s="207"/>
      <c r="R63" s="207"/>
      <c r="S63" s="207"/>
      <c r="T63" s="207"/>
      <c r="U63" s="207"/>
      <c r="V63" s="207"/>
    </row>
  </sheetData>
  <sheetProtection/>
  <mergeCells count="18">
    <mergeCell ref="N3:Q3"/>
    <mergeCell ref="A2:V2"/>
    <mergeCell ref="R3:S3"/>
    <mergeCell ref="E3:E4"/>
    <mergeCell ref="H3:I3"/>
    <mergeCell ref="F3:F4"/>
    <mergeCell ref="T3:V3"/>
    <mergeCell ref="B3:B4"/>
    <mergeCell ref="O51:V56"/>
    <mergeCell ref="O57:V63"/>
    <mergeCell ref="R48:V50"/>
    <mergeCell ref="C3:C4"/>
    <mergeCell ref="G3:G4"/>
    <mergeCell ref="D3:D4"/>
    <mergeCell ref="D48:F48"/>
    <mergeCell ref="B46:D46"/>
    <mergeCell ref="L3:M3"/>
    <mergeCell ref="J3:K3"/>
  </mergeCells>
  <printOptions/>
  <pageMargins left="0.3" right="0.13" top="1" bottom="1" header="0.5" footer="0.5"/>
  <pageSetup orientation="portrait" paperSize="9" scale="35"/>
  <ignoredErrors>
    <ignoredError sqref="P46:Q46 R46:V46 N46:O46" formula="1"/>
    <ignoredError sqref="S7:S18" emptyCellReference="1"/>
  </ignoredErrors>
  <drawing r:id="rId1"/>
</worksheet>
</file>

<file path=xl/worksheets/sheet2.xml><?xml version="1.0" encoding="utf-8"?>
<worksheet xmlns="http://schemas.openxmlformats.org/spreadsheetml/2006/main" xmlns:r="http://schemas.openxmlformats.org/officeDocument/2006/relationships">
  <dimension ref="A1:AA42"/>
  <sheetViews>
    <sheetView zoomScale="84" zoomScaleNormal="84" zoomScalePageLayoutView="0" workbookViewId="0" topLeftCell="A1">
      <selection activeCell="B3" sqref="B3:B4"/>
    </sheetView>
  </sheetViews>
  <sheetFormatPr defaultColWidth="39.8515625" defaultRowHeight="12.75"/>
  <cols>
    <col min="1" max="1" width="3.00390625" style="79" bestFit="1" customWidth="1"/>
    <col min="2" max="2" width="52.140625" style="78" bestFit="1" customWidth="1"/>
    <col min="3" max="3" width="9.421875" style="76" customWidth="1"/>
    <col min="4" max="4" width="13.421875" style="78" bestFit="1" customWidth="1"/>
    <col min="5" max="5" width="6.57421875" style="76" bestFit="1" customWidth="1"/>
    <col min="6" max="6" width="8.421875" style="76" customWidth="1"/>
    <col min="7" max="7" width="10.140625" style="76" customWidth="1"/>
    <col min="8" max="8" width="13.00390625" style="77" hidden="1" customWidth="1"/>
    <col min="9" max="9" width="8.421875" style="78" hidden="1" customWidth="1"/>
    <col min="10" max="10" width="13.00390625" style="77" hidden="1" customWidth="1"/>
    <col min="11" max="11" width="8.421875" style="78" hidden="1" customWidth="1"/>
    <col min="12" max="12" width="13.00390625" style="77" hidden="1" customWidth="1"/>
    <col min="13" max="13" width="8.421875" style="78" hidden="1" customWidth="1"/>
    <col min="14" max="14" width="18.00390625" style="80" bestFit="1" customWidth="1"/>
    <col min="15" max="15" width="13.00390625" style="78" bestFit="1" customWidth="1"/>
    <col min="16" max="16" width="10.00390625" style="78" bestFit="1" customWidth="1"/>
    <col min="17" max="17" width="7.421875" style="81" bestFit="1" customWidth="1"/>
    <col min="18" max="18" width="14.57421875" style="82" bestFit="1" customWidth="1"/>
    <col min="19" max="19" width="9.8515625" style="78" customWidth="1"/>
    <col min="20" max="20" width="14.7109375" style="77" bestFit="1" customWidth="1"/>
    <col min="21" max="21" width="10.57421875" style="83" bestFit="1" customWidth="1"/>
    <col min="22" max="22" width="7.140625" style="81" customWidth="1"/>
    <col min="23" max="23" width="2.421875" style="170" bestFit="1" customWidth="1"/>
    <col min="24" max="26" width="39.8515625" style="78" customWidth="1"/>
    <col min="27" max="27" width="1.7109375" style="78" bestFit="1" customWidth="1"/>
    <col min="28" max="16384" width="39.8515625" style="78" customWidth="1"/>
  </cols>
  <sheetData>
    <row r="1" spans="1:23" s="32" customFormat="1" ht="99" customHeight="1">
      <c r="A1" s="20"/>
      <c r="B1" s="21"/>
      <c r="C1" s="22"/>
      <c r="D1" s="23"/>
      <c r="E1" s="24"/>
      <c r="F1" s="24"/>
      <c r="G1" s="24"/>
      <c r="H1" s="25"/>
      <c r="I1" s="26"/>
      <c r="J1" s="27"/>
      <c r="K1" s="28"/>
      <c r="L1" s="29"/>
      <c r="M1" s="30"/>
      <c r="N1" s="31"/>
      <c r="W1" s="166"/>
    </row>
    <row r="2" spans="1:23" s="33" customFormat="1" ht="27.75" thickBot="1">
      <c r="A2" s="229" t="s">
        <v>1</v>
      </c>
      <c r="B2" s="230"/>
      <c r="C2" s="230"/>
      <c r="D2" s="230"/>
      <c r="E2" s="230"/>
      <c r="F2" s="230"/>
      <c r="G2" s="230"/>
      <c r="H2" s="230"/>
      <c r="I2" s="230"/>
      <c r="J2" s="230"/>
      <c r="K2" s="230"/>
      <c r="L2" s="230"/>
      <c r="M2" s="230"/>
      <c r="N2" s="230"/>
      <c r="O2" s="230"/>
      <c r="P2" s="230"/>
      <c r="Q2" s="230"/>
      <c r="R2" s="230"/>
      <c r="S2" s="230"/>
      <c r="T2" s="230"/>
      <c r="U2" s="230"/>
      <c r="V2" s="230"/>
      <c r="W2" s="167"/>
    </row>
    <row r="3" spans="1:23" s="35" customFormat="1" ht="16.5" customHeight="1">
      <c r="A3" s="34"/>
      <c r="B3" s="231" t="s">
        <v>2</v>
      </c>
      <c r="C3" s="233" t="s">
        <v>9</v>
      </c>
      <c r="D3" s="235" t="s">
        <v>65</v>
      </c>
      <c r="E3" s="235" t="s">
        <v>10</v>
      </c>
      <c r="F3" s="235" t="s">
        <v>11</v>
      </c>
      <c r="G3" s="235" t="s">
        <v>12</v>
      </c>
      <c r="H3" s="238" t="s">
        <v>66</v>
      </c>
      <c r="I3" s="238"/>
      <c r="J3" s="238" t="s">
        <v>67</v>
      </c>
      <c r="K3" s="238"/>
      <c r="L3" s="238" t="s">
        <v>68</v>
      </c>
      <c r="M3" s="238"/>
      <c r="N3" s="241" t="s">
        <v>13</v>
      </c>
      <c r="O3" s="241"/>
      <c r="P3" s="241"/>
      <c r="Q3" s="241"/>
      <c r="R3" s="238" t="s">
        <v>64</v>
      </c>
      <c r="S3" s="238"/>
      <c r="T3" s="241" t="s">
        <v>3</v>
      </c>
      <c r="U3" s="241"/>
      <c r="V3" s="242"/>
      <c r="W3" s="168"/>
    </row>
    <row r="4" spans="1:23" s="35" customFormat="1" ht="37.5" customHeight="1" thickBot="1">
      <c r="A4" s="36"/>
      <c r="B4" s="232"/>
      <c r="C4" s="234"/>
      <c r="D4" s="236"/>
      <c r="E4" s="237"/>
      <c r="F4" s="237"/>
      <c r="G4" s="237"/>
      <c r="H4" s="37" t="s">
        <v>71</v>
      </c>
      <c r="I4" s="38" t="s">
        <v>70</v>
      </c>
      <c r="J4" s="37" t="s">
        <v>71</v>
      </c>
      <c r="K4" s="38" t="s">
        <v>70</v>
      </c>
      <c r="L4" s="37" t="s">
        <v>71</v>
      </c>
      <c r="M4" s="38" t="s">
        <v>70</v>
      </c>
      <c r="N4" s="39" t="s">
        <v>71</v>
      </c>
      <c r="O4" s="40" t="s">
        <v>70</v>
      </c>
      <c r="P4" s="40" t="s">
        <v>6</v>
      </c>
      <c r="Q4" s="41" t="s">
        <v>7</v>
      </c>
      <c r="R4" s="37" t="s">
        <v>71</v>
      </c>
      <c r="S4" s="42" t="s">
        <v>69</v>
      </c>
      <c r="T4" s="37" t="s">
        <v>71</v>
      </c>
      <c r="U4" s="38" t="s">
        <v>70</v>
      </c>
      <c r="V4" s="43" t="s">
        <v>7</v>
      </c>
      <c r="W4" s="168"/>
    </row>
    <row r="5" spans="1:23" s="44" customFormat="1" ht="15.75" customHeight="1" thickBot="1">
      <c r="A5" s="2">
        <v>1</v>
      </c>
      <c r="B5" s="195" t="s">
        <v>24</v>
      </c>
      <c r="C5" s="196">
        <v>40235</v>
      </c>
      <c r="D5" s="197" t="s">
        <v>63</v>
      </c>
      <c r="E5" s="198">
        <v>256</v>
      </c>
      <c r="F5" s="198">
        <v>350</v>
      </c>
      <c r="G5" s="199">
        <v>1</v>
      </c>
      <c r="H5" s="182">
        <v>1196601.25</v>
      </c>
      <c r="I5" s="183">
        <v>134734</v>
      </c>
      <c r="J5" s="182">
        <v>2093510.75</v>
      </c>
      <c r="K5" s="183">
        <v>231242</v>
      </c>
      <c r="L5" s="182">
        <v>1921937.5</v>
      </c>
      <c r="M5" s="183">
        <v>211006</v>
      </c>
      <c r="N5" s="200">
        <f aca="true" t="shared" si="0" ref="N5:N24">+H5+J5+L5</f>
        <v>5212049.5</v>
      </c>
      <c r="O5" s="201">
        <f aca="true" t="shared" si="1" ref="O5:O24">+I5+K5+M5</f>
        <v>576982</v>
      </c>
      <c r="P5" s="183">
        <f aca="true" t="shared" si="2" ref="P5:P24">IF(N5&lt;&gt;0,O5/F5,"")</f>
        <v>1648.52</v>
      </c>
      <c r="Q5" s="202">
        <f aca="true" t="shared" si="3" ref="Q5:Q24">IF(N5&lt;&gt;0,N5/O5,"")</f>
        <v>9.033296532647466</v>
      </c>
      <c r="R5" s="203">
        <v>0</v>
      </c>
      <c r="S5" s="204">
        <f aca="true" t="shared" si="4" ref="S5:S24">IF(R5&lt;&gt;0,-(R5-N5)/R5,"")</f>
      </c>
      <c r="T5" s="182">
        <v>2457915</v>
      </c>
      <c r="U5" s="183">
        <v>259225</v>
      </c>
      <c r="V5" s="205">
        <f aca="true" t="shared" si="5" ref="V5:V24">T5/U5</f>
        <v>9.481782235509693</v>
      </c>
      <c r="W5" s="194">
        <v>1</v>
      </c>
    </row>
    <row r="6" spans="1:23" s="44" customFormat="1" ht="16.5" customHeight="1">
      <c r="A6" s="2">
        <v>2</v>
      </c>
      <c r="B6" s="115" t="s">
        <v>14</v>
      </c>
      <c r="C6" s="151">
        <v>40221</v>
      </c>
      <c r="D6" s="140" t="s">
        <v>44</v>
      </c>
      <c r="E6" s="155">
        <v>378</v>
      </c>
      <c r="F6" s="155">
        <v>323</v>
      </c>
      <c r="G6" s="155">
        <v>3</v>
      </c>
      <c r="H6" s="109">
        <v>174890</v>
      </c>
      <c r="I6" s="110">
        <v>17951</v>
      </c>
      <c r="J6" s="109">
        <v>319166</v>
      </c>
      <c r="K6" s="110">
        <v>32347</v>
      </c>
      <c r="L6" s="109">
        <v>302095</v>
      </c>
      <c r="M6" s="110">
        <v>30368</v>
      </c>
      <c r="N6" s="111">
        <f t="shared" si="0"/>
        <v>796151</v>
      </c>
      <c r="O6" s="112">
        <f t="shared" si="1"/>
        <v>80666</v>
      </c>
      <c r="P6" s="183">
        <f t="shared" si="2"/>
        <v>249.73993808049536</v>
      </c>
      <c r="Q6" s="202">
        <f t="shared" si="3"/>
        <v>9.86972206381871</v>
      </c>
      <c r="R6" s="114">
        <v>5212049.5</v>
      </c>
      <c r="S6" s="204">
        <f t="shared" si="4"/>
        <v>-0.8472479971650307</v>
      </c>
      <c r="T6" s="109">
        <v>24296741</v>
      </c>
      <c r="U6" s="110">
        <v>2783225</v>
      </c>
      <c r="V6" s="205">
        <f t="shared" si="5"/>
        <v>8.72970780299832</v>
      </c>
      <c r="W6" s="194">
        <v>1</v>
      </c>
    </row>
    <row r="7" spans="1:23" s="44" customFormat="1" ht="15.75" customHeight="1" thickBot="1">
      <c r="A7" s="18">
        <v>3</v>
      </c>
      <c r="B7" s="117" t="s">
        <v>25</v>
      </c>
      <c r="C7" s="156">
        <v>40235</v>
      </c>
      <c r="D7" s="187" t="s">
        <v>39</v>
      </c>
      <c r="E7" s="157">
        <v>227</v>
      </c>
      <c r="F7" s="157">
        <v>300</v>
      </c>
      <c r="G7" s="193">
        <v>1</v>
      </c>
      <c r="H7" s="118">
        <v>105839</v>
      </c>
      <c r="I7" s="119">
        <v>9420</v>
      </c>
      <c r="J7" s="118">
        <v>166841</v>
      </c>
      <c r="K7" s="119">
        <v>14877</v>
      </c>
      <c r="L7" s="118">
        <v>138047</v>
      </c>
      <c r="M7" s="119">
        <v>12483</v>
      </c>
      <c r="N7" s="120">
        <f t="shared" si="0"/>
        <v>410727</v>
      </c>
      <c r="O7" s="121">
        <f t="shared" si="1"/>
        <v>36780</v>
      </c>
      <c r="P7" s="119">
        <f t="shared" si="2"/>
        <v>122.6</v>
      </c>
      <c r="Q7" s="141">
        <f t="shared" si="3"/>
        <v>11.167128874388254</v>
      </c>
      <c r="R7" s="122"/>
      <c r="S7" s="160">
        <f t="shared" si="4"/>
      </c>
      <c r="T7" s="118">
        <v>1981746.5</v>
      </c>
      <c r="U7" s="119">
        <v>206267</v>
      </c>
      <c r="V7" s="149">
        <f t="shared" si="5"/>
        <v>9.607675973374317</v>
      </c>
      <c r="W7" s="194">
        <v>1</v>
      </c>
    </row>
    <row r="8" spans="1:23" s="44" customFormat="1" ht="15.75" customHeight="1">
      <c r="A8" s="19">
        <v>4</v>
      </c>
      <c r="B8" s="150" t="s">
        <v>4</v>
      </c>
      <c r="C8" s="152">
        <v>40214</v>
      </c>
      <c r="D8" s="188" t="s">
        <v>41</v>
      </c>
      <c r="E8" s="158">
        <v>144</v>
      </c>
      <c r="F8" s="158">
        <v>144</v>
      </c>
      <c r="G8" s="158">
        <v>4</v>
      </c>
      <c r="H8" s="142">
        <v>82621.5</v>
      </c>
      <c r="I8" s="143">
        <v>7102</v>
      </c>
      <c r="J8" s="142">
        <v>162226.5</v>
      </c>
      <c r="K8" s="143">
        <v>13707</v>
      </c>
      <c r="L8" s="142">
        <v>149047</v>
      </c>
      <c r="M8" s="143">
        <v>12833</v>
      </c>
      <c r="N8" s="144">
        <f t="shared" si="0"/>
        <v>393895</v>
      </c>
      <c r="O8" s="145">
        <f t="shared" si="1"/>
        <v>33642</v>
      </c>
      <c r="P8" s="143">
        <f t="shared" si="2"/>
        <v>233.625</v>
      </c>
      <c r="Q8" s="146">
        <f t="shared" si="3"/>
        <v>11.708429938767017</v>
      </c>
      <c r="R8" s="148">
        <v>796185</v>
      </c>
      <c r="S8" s="161">
        <f t="shared" si="4"/>
        <v>-0.5052720159259468</v>
      </c>
      <c r="T8" s="142">
        <v>5346901</v>
      </c>
      <c r="U8" s="143">
        <v>565808</v>
      </c>
      <c r="V8" s="147">
        <f t="shared" si="5"/>
        <v>9.45002721771343</v>
      </c>
      <c r="W8" s="194">
        <v>1</v>
      </c>
    </row>
    <row r="9" spans="1:23" s="44" customFormat="1" ht="15.75" customHeight="1">
      <c r="A9" s="19">
        <v>5</v>
      </c>
      <c r="B9" s="115" t="s">
        <v>22</v>
      </c>
      <c r="C9" s="151">
        <v>40228</v>
      </c>
      <c r="D9" s="140" t="s">
        <v>63</v>
      </c>
      <c r="E9" s="155">
        <v>87</v>
      </c>
      <c r="F9" s="155">
        <v>87</v>
      </c>
      <c r="G9" s="155">
        <v>2</v>
      </c>
      <c r="H9" s="109">
        <v>63281.25</v>
      </c>
      <c r="I9" s="110">
        <v>6193</v>
      </c>
      <c r="J9" s="109">
        <v>122777.75</v>
      </c>
      <c r="K9" s="110">
        <v>11675</v>
      </c>
      <c r="L9" s="109">
        <v>111620.5</v>
      </c>
      <c r="M9" s="110">
        <v>10841</v>
      </c>
      <c r="N9" s="111">
        <f t="shared" si="0"/>
        <v>297679.5</v>
      </c>
      <c r="O9" s="112">
        <f t="shared" si="1"/>
        <v>28709</v>
      </c>
      <c r="P9" s="110">
        <f t="shared" si="2"/>
        <v>329.98850574712645</v>
      </c>
      <c r="Q9" s="113">
        <f t="shared" si="3"/>
        <v>10.368856456163572</v>
      </c>
      <c r="R9" s="114">
        <v>410727</v>
      </c>
      <c r="S9" s="159">
        <f t="shared" si="4"/>
        <v>-0.27523756655880915</v>
      </c>
      <c r="T9" s="109">
        <v>835889</v>
      </c>
      <c r="U9" s="110">
        <v>79489</v>
      </c>
      <c r="V9" s="116">
        <f t="shared" si="5"/>
        <v>10.515782057894803</v>
      </c>
      <c r="W9" s="194"/>
    </row>
    <row r="10" spans="1:23" s="44" customFormat="1" ht="15.75" customHeight="1">
      <c r="A10" s="19">
        <v>6</v>
      </c>
      <c r="B10" s="115" t="s">
        <v>42</v>
      </c>
      <c r="C10" s="151">
        <v>40165</v>
      </c>
      <c r="D10" s="140" t="s">
        <v>39</v>
      </c>
      <c r="E10" s="155">
        <v>125</v>
      </c>
      <c r="F10" s="155">
        <v>64</v>
      </c>
      <c r="G10" s="155">
        <v>11</v>
      </c>
      <c r="H10" s="109">
        <v>55687</v>
      </c>
      <c r="I10" s="110">
        <v>4933</v>
      </c>
      <c r="J10" s="109">
        <v>92880</v>
      </c>
      <c r="K10" s="110">
        <v>8169</v>
      </c>
      <c r="L10" s="109">
        <v>77576</v>
      </c>
      <c r="M10" s="110">
        <v>6903</v>
      </c>
      <c r="N10" s="111">
        <f t="shared" si="0"/>
        <v>226143</v>
      </c>
      <c r="O10" s="112">
        <f t="shared" si="1"/>
        <v>20005</v>
      </c>
      <c r="P10" s="110">
        <f t="shared" si="2"/>
        <v>312.578125</v>
      </c>
      <c r="Q10" s="113">
        <f t="shared" si="3"/>
        <v>11.304323919020245</v>
      </c>
      <c r="R10" s="114">
        <v>393895</v>
      </c>
      <c r="S10" s="159">
        <f t="shared" si="4"/>
        <v>-0.42587999339925614</v>
      </c>
      <c r="T10" s="109">
        <v>25451356.5</v>
      </c>
      <c r="U10" s="110">
        <v>2370638</v>
      </c>
      <c r="V10" s="116">
        <f t="shared" si="5"/>
        <v>10.736078853034499</v>
      </c>
      <c r="W10" s="194"/>
    </row>
    <row r="11" spans="1:23" s="44" customFormat="1" ht="15.75" customHeight="1">
      <c r="A11" s="19">
        <v>7</v>
      </c>
      <c r="B11" s="115" t="s">
        <v>26</v>
      </c>
      <c r="C11" s="151">
        <v>40235</v>
      </c>
      <c r="D11" s="140" t="s">
        <v>40</v>
      </c>
      <c r="E11" s="155">
        <v>29</v>
      </c>
      <c r="F11" s="155">
        <v>29</v>
      </c>
      <c r="G11" s="184">
        <v>1</v>
      </c>
      <c r="H11" s="109">
        <v>13762</v>
      </c>
      <c r="I11" s="110">
        <v>1247</v>
      </c>
      <c r="J11" s="109">
        <v>52439</v>
      </c>
      <c r="K11" s="110">
        <v>4844</v>
      </c>
      <c r="L11" s="109">
        <v>53354</v>
      </c>
      <c r="M11" s="110">
        <v>5015</v>
      </c>
      <c r="N11" s="111">
        <f t="shared" si="0"/>
        <v>119555</v>
      </c>
      <c r="O11" s="112">
        <f t="shared" si="1"/>
        <v>11106</v>
      </c>
      <c r="P11" s="110">
        <f t="shared" si="2"/>
        <v>382.9655172413793</v>
      </c>
      <c r="Q11" s="113">
        <f t="shared" si="3"/>
        <v>10.764901854853232</v>
      </c>
      <c r="R11" s="114"/>
      <c r="S11" s="159">
        <f t="shared" si="4"/>
      </c>
      <c r="T11" s="109">
        <v>210566</v>
      </c>
      <c r="U11" s="110">
        <v>15542</v>
      </c>
      <c r="V11" s="116">
        <f t="shared" si="5"/>
        <v>13.548191995882126</v>
      </c>
      <c r="W11" s="194"/>
    </row>
    <row r="12" spans="1:23" s="44" customFormat="1" ht="15.75" customHeight="1">
      <c r="A12" s="19">
        <v>8</v>
      </c>
      <c r="B12" s="115" t="s">
        <v>18</v>
      </c>
      <c r="C12" s="151">
        <v>40228</v>
      </c>
      <c r="D12" s="140" t="s">
        <v>39</v>
      </c>
      <c r="E12" s="155">
        <v>88</v>
      </c>
      <c r="F12" s="155">
        <v>88</v>
      </c>
      <c r="G12" s="155">
        <v>2</v>
      </c>
      <c r="H12" s="109">
        <v>23459</v>
      </c>
      <c r="I12" s="110">
        <v>3311</v>
      </c>
      <c r="J12" s="109">
        <v>39369</v>
      </c>
      <c r="K12" s="110">
        <v>5167</v>
      </c>
      <c r="L12" s="109">
        <v>44711</v>
      </c>
      <c r="M12" s="110">
        <v>5795</v>
      </c>
      <c r="N12" s="111">
        <f t="shared" si="0"/>
        <v>107539</v>
      </c>
      <c r="O12" s="112">
        <f t="shared" si="1"/>
        <v>14273</v>
      </c>
      <c r="P12" s="110">
        <f t="shared" si="2"/>
        <v>162.1931818181818</v>
      </c>
      <c r="Q12" s="113">
        <f t="shared" si="3"/>
        <v>7.534435647726476</v>
      </c>
      <c r="R12" s="114">
        <v>297679.5</v>
      </c>
      <c r="S12" s="159">
        <f t="shared" si="4"/>
        <v>-0.6387423386561721</v>
      </c>
      <c r="T12" s="109">
        <v>578411</v>
      </c>
      <c r="U12" s="110">
        <v>58834</v>
      </c>
      <c r="V12" s="116">
        <f t="shared" si="5"/>
        <v>9.831237039806915</v>
      </c>
      <c r="W12" s="194"/>
    </row>
    <row r="13" spans="1:23" s="44" customFormat="1" ht="15.75" customHeight="1">
      <c r="A13" s="19">
        <v>9</v>
      </c>
      <c r="B13" s="115" t="s">
        <v>27</v>
      </c>
      <c r="C13" s="151">
        <v>40235</v>
      </c>
      <c r="D13" s="140" t="s">
        <v>63</v>
      </c>
      <c r="E13" s="155">
        <v>46</v>
      </c>
      <c r="F13" s="155">
        <v>45</v>
      </c>
      <c r="G13" s="184">
        <v>1</v>
      </c>
      <c r="H13" s="109">
        <v>21927</v>
      </c>
      <c r="I13" s="110">
        <v>3274</v>
      </c>
      <c r="J13" s="109">
        <v>38565</v>
      </c>
      <c r="K13" s="110">
        <v>5501</v>
      </c>
      <c r="L13" s="109">
        <v>44633.5</v>
      </c>
      <c r="M13" s="110">
        <v>6218</v>
      </c>
      <c r="N13" s="111">
        <f t="shared" si="0"/>
        <v>105125.5</v>
      </c>
      <c r="O13" s="112">
        <f t="shared" si="1"/>
        <v>14993</v>
      </c>
      <c r="P13" s="110">
        <f t="shared" si="2"/>
        <v>333.1777777777778</v>
      </c>
      <c r="Q13" s="113">
        <f t="shared" si="3"/>
        <v>7.011638764756887</v>
      </c>
      <c r="R13" s="114">
        <v>0</v>
      </c>
      <c r="S13" s="159">
        <f t="shared" si="4"/>
      </c>
      <c r="T13" s="109">
        <v>98275</v>
      </c>
      <c r="U13" s="110">
        <v>8258</v>
      </c>
      <c r="V13" s="116">
        <f t="shared" si="5"/>
        <v>11.90058125454105</v>
      </c>
      <c r="W13" s="194"/>
    </row>
    <row r="14" spans="1:23" s="44" customFormat="1" ht="15.75" customHeight="1">
      <c r="A14" s="19">
        <v>10</v>
      </c>
      <c r="B14" s="115" t="s">
        <v>28</v>
      </c>
      <c r="C14" s="151">
        <v>40235</v>
      </c>
      <c r="D14" s="140" t="s">
        <v>38</v>
      </c>
      <c r="E14" s="155">
        <v>91</v>
      </c>
      <c r="F14" s="155">
        <v>91</v>
      </c>
      <c r="G14" s="184">
        <v>1</v>
      </c>
      <c r="H14" s="109">
        <v>15955.25</v>
      </c>
      <c r="I14" s="110">
        <v>1178</v>
      </c>
      <c r="J14" s="109">
        <v>33565.25</v>
      </c>
      <c r="K14" s="110">
        <v>2447</v>
      </c>
      <c r="L14" s="109">
        <v>32907.5</v>
      </c>
      <c r="M14" s="110">
        <v>2423</v>
      </c>
      <c r="N14" s="111">
        <f t="shared" si="0"/>
        <v>82428</v>
      </c>
      <c r="O14" s="112">
        <f t="shared" si="1"/>
        <v>6048</v>
      </c>
      <c r="P14" s="110">
        <f t="shared" si="2"/>
        <v>66.46153846153847</v>
      </c>
      <c r="Q14" s="113">
        <f t="shared" si="3"/>
        <v>13.628968253968255</v>
      </c>
      <c r="R14" s="114"/>
      <c r="S14" s="159">
        <f t="shared" si="4"/>
      </c>
      <c r="T14" s="109">
        <v>96164</v>
      </c>
      <c r="U14" s="110">
        <v>11278</v>
      </c>
      <c r="V14" s="116">
        <f t="shared" si="5"/>
        <v>8.52668912927824</v>
      </c>
      <c r="W14" s="194">
        <v>1</v>
      </c>
    </row>
    <row r="15" spans="1:24" s="46" customFormat="1" ht="15.75" customHeight="1">
      <c r="A15" s="19">
        <v>11</v>
      </c>
      <c r="B15" s="115" t="s">
        <v>15</v>
      </c>
      <c r="C15" s="151">
        <v>40221</v>
      </c>
      <c r="D15" s="140" t="s">
        <v>38</v>
      </c>
      <c r="E15" s="155">
        <v>85</v>
      </c>
      <c r="F15" s="155">
        <v>73</v>
      </c>
      <c r="G15" s="155">
        <v>3</v>
      </c>
      <c r="H15" s="109">
        <v>6118.5</v>
      </c>
      <c r="I15" s="110">
        <v>681</v>
      </c>
      <c r="J15" s="109">
        <v>31695</v>
      </c>
      <c r="K15" s="110">
        <v>2508</v>
      </c>
      <c r="L15" s="109">
        <v>39401.5</v>
      </c>
      <c r="M15" s="110">
        <v>3180</v>
      </c>
      <c r="N15" s="111">
        <f t="shared" si="0"/>
        <v>77215</v>
      </c>
      <c r="O15" s="112">
        <f t="shared" si="1"/>
        <v>6369</v>
      </c>
      <c r="P15" s="110">
        <f t="shared" si="2"/>
        <v>87.24657534246575</v>
      </c>
      <c r="Q15" s="113">
        <f t="shared" si="3"/>
        <v>12.123567279007693</v>
      </c>
      <c r="R15" s="114">
        <v>226143</v>
      </c>
      <c r="S15" s="159">
        <f t="shared" si="4"/>
        <v>-0.6585567539123475</v>
      </c>
      <c r="T15" s="109">
        <v>1009702</v>
      </c>
      <c r="U15" s="110">
        <v>93248</v>
      </c>
      <c r="V15" s="116">
        <f t="shared" si="5"/>
        <v>10.828135724090597</v>
      </c>
      <c r="W15" s="194"/>
      <c r="X15" s="45"/>
    </row>
    <row r="16" spans="1:23" s="32" customFormat="1" ht="15.75" customHeight="1">
      <c r="A16" s="19">
        <v>12</v>
      </c>
      <c r="B16" s="115" t="s">
        <v>19</v>
      </c>
      <c r="C16" s="151">
        <v>40228</v>
      </c>
      <c r="D16" s="140" t="s">
        <v>63</v>
      </c>
      <c r="E16" s="155">
        <v>70</v>
      </c>
      <c r="F16" s="155">
        <v>70</v>
      </c>
      <c r="G16" s="155">
        <v>2</v>
      </c>
      <c r="H16" s="109">
        <v>13590</v>
      </c>
      <c r="I16" s="110">
        <v>1527</v>
      </c>
      <c r="J16" s="109">
        <v>30198</v>
      </c>
      <c r="K16" s="110">
        <v>3227</v>
      </c>
      <c r="L16" s="109">
        <v>30262</v>
      </c>
      <c r="M16" s="110">
        <v>3166</v>
      </c>
      <c r="N16" s="111">
        <f t="shared" si="0"/>
        <v>74050</v>
      </c>
      <c r="O16" s="112">
        <f t="shared" si="1"/>
        <v>7920</v>
      </c>
      <c r="P16" s="110">
        <f t="shared" si="2"/>
        <v>113.14285714285714</v>
      </c>
      <c r="Q16" s="113">
        <f t="shared" si="3"/>
        <v>9.349747474747474</v>
      </c>
      <c r="R16" s="114">
        <v>119555</v>
      </c>
      <c r="S16" s="159">
        <f t="shared" si="4"/>
        <v>-0.3806197984191376</v>
      </c>
      <c r="T16" s="109">
        <v>217798</v>
      </c>
      <c r="U16" s="110">
        <v>20850</v>
      </c>
      <c r="V16" s="116">
        <f t="shared" si="5"/>
        <v>10.445947242206236</v>
      </c>
      <c r="W16" s="194"/>
    </row>
    <row r="17" spans="1:23" s="32" customFormat="1" ht="15.75" customHeight="1">
      <c r="A17" s="19">
        <v>13</v>
      </c>
      <c r="B17" s="185" t="s">
        <v>29</v>
      </c>
      <c r="C17" s="151">
        <v>40235</v>
      </c>
      <c r="D17" s="140" t="s">
        <v>38</v>
      </c>
      <c r="E17" s="155">
        <v>27</v>
      </c>
      <c r="F17" s="155">
        <v>27</v>
      </c>
      <c r="G17" s="184">
        <v>1</v>
      </c>
      <c r="H17" s="109">
        <v>4556</v>
      </c>
      <c r="I17" s="110">
        <v>347</v>
      </c>
      <c r="J17" s="109">
        <v>6449</v>
      </c>
      <c r="K17" s="110">
        <v>519</v>
      </c>
      <c r="L17" s="109">
        <v>5909</v>
      </c>
      <c r="M17" s="110">
        <v>473</v>
      </c>
      <c r="N17" s="111">
        <f t="shared" si="0"/>
        <v>16914</v>
      </c>
      <c r="O17" s="112">
        <f t="shared" si="1"/>
        <v>1339</v>
      </c>
      <c r="P17" s="110">
        <f t="shared" si="2"/>
        <v>49.592592592592595</v>
      </c>
      <c r="Q17" s="113">
        <f t="shared" si="3"/>
        <v>12.631814787154592</v>
      </c>
      <c r="R17" s="114"/>
      <c r="S17" s="159">
        <f t="shared" si="4"/>
      </c>
      <c r="T17" s="109">
        <v>69403</v>
      </c>
      <c r="U17" s="110">
        <v>5294</v>
      </c>
      <c r="V17" s="116">
        <f t="shared" si="5"/>
        <v>13.109746883264073</v>
      </c>
      <c r="W17" s="194"/>
    </row>
    <row r="18" spans="1:23" s="32" customFormat="1" ht="15.75" customHeight="1">
      <c r="A18" s="19">
        <v>14</v>
      </c>
      <c r="B18" s="115" t="s">
        <v>16</v>
      </c>
      <c r="C18" s="151">
        <v>40200</v>
      </c>
      <c r="D18" s="140" t="s">
        <v>44</v>
      </c>
      <c r="E18" s="155">
        <v>201</v>
      </c>
      <c r="F18" s="155">
        <v>13</v>
      </c>
      <c r="G18" s="155">
        <v>6</v>
      </c>
      <c r="H18" s="109">
        <v>4689</v>
      </c>
      <c r="I18" s="110">
        <v>343</v>
      </c>
      <c r="J18" s="109">
        <v>6461</v>
      </c>
      <c r="K18" s="110">
        <v>492</v>
      </c>
      <c r="L18" s="109">
        <v>5253</v>
      </c>
      <c r="M18" s="110">
        <v>402</v>
      </c>
      <c r="N18" s="111">
        <f t="shared" si="0"/>
        <v>16403</v>
      </c>
      <c r="O18" s="112">
        <f t="shared" si="1"/>
        <v>1237</v>
      </c>
      <c r="P18" s="110">
        <f t="shared" si="2"/>
        <v>95.15384615384616</v>
      </c>
      <c r="Q18" s="113">
        <f t="shared" si="3"/>
        <v>13.260307194826192</v>
      </c>
      <c r="R18" s="114">
        <v>105125.5</v>
      </c>
      <c r="S18" s="159">
        <f t="shared" si="4"/>
        <v>-0.8439674484306853</v>
      </c>
      <c r="T18" s="109">
        <v>6828337.75</v>
      </c>
      <c r="U18" s="110">
        <v>799550</v>
      </c>
      <c r="V18" s="116">
        <f t="shared" si="5"/>
        <v>8.540226064661372</v>
      </c>
      <c r="W18" s="194">
        <v>1</v>
      </c>
    </row>
    <row r="19" spans="1:24" s="32" customFormat="1" ht="15.75" customHeight="1">
      <c r="A19" s="19">
        <v>15</v>
      </c>
      <c r="B19" s="115" t="s">
        <v>23</v>
      </c>
      <c r="C19" s="151">
        <v>40228</v>
      </c>
      <c r="D19" s="140" t="s">
        <v>39</v>
      </c>
      <c r="E19" s="155">
        <v>17</v>
      </c>
      <c r="F19" s="155">
        <v>14</v>
      </c>
      <c r="G19" s="155">
        <v>2</v>
      </c>
      <c r="H19" s="109">
        <v>3034.5</v>
      </c>
      <c r="I19" s="110">
        <v>265</v>
      </c>
      <c r="J19" s="109">
        <v>5621.5</v>
      </c>
      <c r="K19" s="110">
        <v>474</v>
      </c>
      <c r="L19" s="109">
        <v>5641.5</v>
      </c>
      <c r="M19" s="110">
        <v>492</v>
      </c>
      <c r="N19" s="111">
        <f t="shared" si="0"/>
        <v>14297.5</v>
      </c>
      <c r="O19" s="112">
        <f t="shared" si="1"/>
        <v>1231</v>
      </c>
      <c r="P19" s="110">
        <f t="shared" si="2"/>
        <v>87.92857142857143</v>
      </c>
      <c r="Q19" s="113">
        <f t="shared" si="3"/>
        <v>11.614541023558083</v>
      </c>
      <c r="R19" s="114">
        <v>82428</v>
      </c>
      <c r="S19" s="159">
        <f t="shared" si="4"/>
        <v>-0.8265455913039258</v>
      </c>
      <c r="T19" s="109">
        <v>148934</v>
      </c>
      <c r="U19" s="110">
        <v>11592</v>
      </c>
      <c r="V19" s="116">
        <f t="shared" si="5"/>
        <v>12.84799861973775</v>
      </c>
      <c r="W19" s="194"/>
      <c r="X19" s="45"/>
    </row>
    <row r="20" spans="1:24" s="32" customFormat="1" ht="15.75" customHeight="1">
      <c r="A20" s="19">
        <v>16</v>
      </c>
      <c r="B20" s="115" t="s">
        <v>56</v>
      </c>
      <c r="C20" s="151">
        <v>40200</v>
      </c>
      <c r="D20" s="140" t="s">
        <v>63</v>
      </c>
      <c r="E20" s="155">
        <v>227</v>
      </c>
      <c r="F20" s="155">
        <v>34</v>
      </c>
      <c r="G20" s="155">
        <v>6</v>
      </c>
      <c r="H20" s="109">
        <v>1849</v>
      </c>
      <c r="I20" s="110">
        <v>258</v>
      </c>
      <c r="J20" s="109">
        <v>5532</v>
      </c>
      <c r="K20" s="110">
        <v>740</v>
      </c>
      <c r="L20" s="109">
        <v>6217</v>
      </c>
      <c r="M20" s="110">
        <v>817</v>
      </c>
      <c r="N20" s="111">
        <f t="shared" si="0"/>
        <v>13598</v>
      </c>
      <c r="O20" s="112">
        <f t="shared" si="1"/>
        <v>1815</v>
      </c>
      <c r="P20" s="110">
        <f t="shared" si="2"/>
        <v>53.38235294117647</v>
      </c>
      <c r="Q20" s="113">
        <f t="shared" si="3"/>
        <v>7.492011019283747</v>
      </c>
      <c r="R20" s="114">
        <v>107539</v>
      </c>
      <c r="S20" s="159">
        <f t="shared" si="4"/>
        <v>-0.8735528505937381</v>
      </c>
      <c r="T20" s="109">
        <v>6669898</v>
      </c>
      <c r="U20" s="110">
        <v>739483</v>
      </c>
      <c r="V20" s="116">
        <f t="shared" si="5"/>
        <v>9.019677261005324</v>
      </c>
      <c r="W20" s="194">
        <v>1</v>
      </c>
      <c r="X20" s="45"/>
    </row>
    <row r="21" spans="1:24" s="32" customFormat="1" ht="15.75" customHeight="1">
      <c r="A21" s="19">
        <v>17</v>
      </c>
      <c r="B21" s="115" t="s">
        <v>5</v>
      </c>
      <c r="C21" s="151">
        <v>40214</v>
      </c>
      <c r="D21" s="140" t="s">
        <v>38</v>
      </c>
      <c r="E21" s="155">
        <v>72</v>
      </c>
      <c r="F21" s="155">
        <v>12</v>
      </c>
      <c r="G21" s="155">
        <v>4</v>
      </c>
      <c r="H21" s="109">
        <v>2469</v>
      </c>
      <c r="I21" s="110">
        <v>369</v>
      </c>
      <c r="J21" s="109">
        <v>4872</v>
      </c>
      <c r="K21" s="110">
        <v>702</v>
      </c>
      <c r="L21" s="109">
        <v>4688</v>
      </c>
      <c r="M21" s="110">
        <v>698</v>
      </c>
      <c r="N21" s="111">
        <f t="shared" si="0"/>
        <v>12029</v>
      </c>
      <c r="O21" s="112">
        <f t="shared" si="1"/>
        <v>1769</v>
      </c>
      <c r="P21" s="110">
        <f t="shared" si="2"/>
        <v>147.41666666666666</v>
      </c>
      <c r="Q21" s="113">
        <f t="shared" si="3"/>
        <v>6.799886941775014</v>
      </c>
      <c r="R21" s="114">
        <v>74050</v>
      </c>
      <c r="S21" s="159">
        <f t="shared" si="4"/>
        <v>-0.8375557056043214</v>
      </c>
      <c r="T21" s="109">
        <v>1177294</v>
      </c>
      <c r="U21" s="110">
        <v>116306</v>
      </c>
      <c r="V21" s="116">
        <f t="shared" si="5"/>
        <v>10.122384055852665</v>
      </c>
      <c r="W21" s="194"/>
      <c r="X21" s="45"/>
    </row>
    <row r="22" spans="1:24" s="32" customFormat="1" ht="15.75" customHeight="1">
      <c r="A22" s="19">
        <v>18</v>
      </c>
      <c r="B22" s="115" t="s">
        <v>57</v>
      </c>
      <c r="C22" s="151">
        <v>40200</v>
      </c>
      <c r="D22" s="140" t="s">
        <v>63</v>
      </c>
      <c r="E22" s="155">
        <v>94</v>
      </c>
      <c r="F22" s="155">
        <v>21</v>
      </c>
      <c r="G22" s="155">
        <v>6</v>
      </c>
      <c r="H22" s="109">
        <v>2367</v>
      </c>
      <c r="I22" s="110">
        <v>337</v>
      </c>
      <c r="J22" s="109">
        <v>3949.5</v>
      </c>
      <c r="K22" s="110">
        <v>571</v>
      </c>
      <c r="L22" s="109">
        <v>4375</v>
      </c>
      <c r="M22" s="110">
        <v>643</v>
      </c>
      <c r="N22" s="111">
        <f t="shared" si="0"/>
        <v>10691.5</v>
      </c>
      <c r="O22" s="112">
        <f t="shared" si="1"/>
        <v>1551</v>
      </c>
      <c r="P22" s="110">
        <f t="shared" si="2"/>
        <v>73.85714285714286</v>
      </c>
      <c r="Q22" s="113">
        <f t="shared" si="3"/>
        <v>6.893294648613797</v>
      </c>
      <c r="R22" s="114">
        <v>13598</v>
      </c>
      <c r="S22" s="159">
        <f t="shared" si="4"/>
        <v>-0.21374466833357847</v>
      </c>
      <c r="T22" s="109">
        <v>1892343</v>
      </c>
      <c r="U22" s="110">
        <v>205838</v>
      </c>
      <c r="V22" s="116">
        <f t="shared" si="5"/>
        <v>9.193360798297691</v>
      </c>
      <c r="W22" s="194"/>
      <c r="X22" s="45"/>
    </row>
    <row r="23" spans="1:24" s="32" customFormat="1" ht="15.75" customHeight="1">
      <c r="A23" s="19">
        <v>19</v>
      </c>
      <c r="B23" s="115" t="s">
        <v>50</v>
      </c>
      <c r="C23" s="151">
        <v>40172</v>
      </c>
      <c r="D23" s="140" t="s">
        <v>39</v>
      </c>
      <c r="E23" s="155">
        <v>60</v>
      </c>
      <c r="F23" s="155">
        <v>24</v>
      </c>
      <c r="G23" s="155">
        <v>10</v>
      </c>
      <c r="H23" s="109">
        <v>1969</v>
      </c>
      <c r="I23" s="110">
        <v>349</v>
      </c>
      <c r="J23" s="109">
        <v>3826</v>
      </c>
      <c r="K23" s="110">
        <v>566</v>
      </c>
      <c r="L23" s="109">
        <v>4615</v>
      </c>
      <c r="M23" s="110">
        <v>660</v>
      </c>
      <c r="N23" s="111">
        <f t="shared" si="0"/>
        <v>10410</v>
      </c>
      <c r="O23" s="112">
        <f t="shared" si="1"/>
        <v>1575</v>
      </c>
      <c r="P23" s="110">
        <f t="shared" si="2"/>
        <v>65.625</v>
      </c>
      <c r="Q23" s="113">
        <f t="shared" si="3"/>
        <v>6.609523809523809</v>
      </c>
      <c r="R23" s="114">
        <v>10410</v>
      </c>
      <c r="S23" s="159">
        <f t="shared" si="4"/>
        <v>0</v>
      </c>
      <c r="T23" s="109">
        <v>1827711</v>
      </c>
      <c r="U23" s="110">
        <v>215321</v>
      </c>
      <c r="V23" s="116">
        <f t="shared" si="5"/>
        <v>8.488308153872591</v>
      </c>
      <c r="W23" s="194"/>
      <c r="X23" s="45"/>
    </row>
    <row r="24" spans="1:24" s="32" customFormat="1" ht="15.75" customHeight="1" thickBot="1">
      <c r="A24" s="19">
        <v>20</v>
      </c>
      <c r="B24" s="117" t="s">
        <v>43</v>
      </c>
      <c r="C24" s="156">
        <v>40165</v>
      </c>
      <c r="D24" s="187" t="s">
        <v>40</v>
      </c>
      <c r="E24" s="157">
        <v>40</v>
      </c>
      <c r="F24" s="157">
        <v>7</v>
      </c>
      <c r="G24" s="157">
        <v>11</v>
      </c>
      <c r="H24" s="118">
        <v>1302</v>
      </c>
      <c r="I24" s="119">
        <v>210</v>
      </c>
      <c r="J24" s="118">
        <v>3308</v>
      </c>
      <c r="K24" s="119">
        <v>515</v>
      </c>
      <c r="L24" s="118">
        <v>3182</v>
      </c>
      <c r="M24" s="119">
        <v>494</v>
      </c>
      <c r="N24" s="120">
        <f t="shared" si="0"/>
        <v>7792</v>
      </c>
      <c r="O24" s="121">
        <f t="shared" si="1"/>
        <v>1219</v>
      </c>
      <c r="P24" s="119">
        <f t="shared" si="2"/>
        <v>174.14285714285714</v>
      </c>
      <c r="Q24" s="141">
        <f t="shared" si="3"/>
        <v>6.392124692370796</v>
      </c>
      <c r="R24" s="122">
        <v>10691.5</v>
      </c>
      <c r="S24" s="160">
        <f t="shared" si="4"/>
        <v>-0.2711967450778656</v>
      </c>
      <c r="T24" s="118">
        <v>1098585</v>
      </c>
      <c r="U24" s="119">
        <v>131992</v>
      </c>
      <c r="V24" s="149">
        <f t="shared" si="5"/>
        <v>8.323118067761683</v>
      </c>
      <c r="W24" s="194">
        <v>1</v>
      </c>
      <c r="X24" s="45"/>
    </row>
    <row r="25" spans="1:27" s="53" customFormat="1" ht="15">
      <c r="A25" s="1"/>
      <c r="B25" s="243"/>
      <c r="C25" s="244"/>
      <c r="D25" s="88"/>
      <c r="E25" s="47"/>
      <c r="F25" s="47"/>
      <c r="G25" s="48"/>
      <c r="H25" s="49"/>
      <c r="I25" s="50"/>
      <c r="J25" s="49"/>
      <c r="K25" s="50"/>
      <c r="L25" s="49"/>
      <c r="M25" s="50"/>
      <c r="N25" s="49"/>
      <c r="O25" s="50"/>
      <c r="P25" s="50"/>
      <c r="Q25" s="51"/>
      <c r="R25" s="49"/>
      <c r="S25" s="52"/>
      <c r="T25" s="49"/>
      <c r="U25" s="50"/>
      <c r="V25" s="51"/>
      <c r="AA25" s="53" t="s">
        <v>8</v>
      </c>
    </row>
    <row r="26" spans="1:23" s="55" customFormat="1" ht="18">
      <c r="A26" s="54"/>
      <c r="F26" s="56"/>
      <c r="G26" s="57"/>
      <c r="H26" s="58"/>
      <c r="I26" s="59"/>
      <c r="J26" s="58"/>
      <c r="K26" s="59"/>
      <c r="L26" s="58"/>
      <c r="M26" s="59"/>
      <c r="N26" s="58"/>
      <c r="O26" s="59"/>
      <c r="P26" s="60"/>
      <c r="Q26" s="61"/>
      <c r="R26" s="62"/>
      <c r="S26" s="63"/>
      <c r="T26" s="62"/>
      <c r="U26" s="64"/>
      <c r="V26" s="61"/>
      <c r="W26" s="65"/>
    </row>
    <row r="27" spans="1:23" s="72" customFormat="1" ht="18" customHeight="1">
      <c r="A27" s="66"/>
      <c r="B27" s="46"/>
      <c r="C27" s="67"/>
      <c r="D27" s="245"/>
      <c r="E27" s="245"/>
      <c r="F27" s="245"/>
      <c r="G27" s="70"/>
      <c r="H27" s="71"/>
      <c r="J27" s="71"/>
      <c r="L27" s="71"/>
      <c r="N27" s="73"/>
      <c r="Q27" s="74"/>
      <c r="R27" s="246" t="s">
        <v>62</v>
      </c>
      <c r="S27" s="246"/>
      <c r="T27" s="246"/>
      <c r="U27" s="246"/>
      <c r="V27" s="246"/>
      <c r="W27" s="169"/>
    </row>
    <row r="28" spans="1:23" s="72" customFormat="1" ht="18">
      <c r="A28" s="66"/>
      <c r="B28" s="46"/>
      <c r="C28" s="67"/>
      <c r="D28" s="68"/>
      <c r="E28" s="69"/>
      <c r="F28" s="75"/>
      <c r="G28" s="70"/>
      <c r="L28" s="71"/>
      <c r="N28" s="73"/>
      <c r="Q28" s="74"/>
      <c r="R28" s="246"/>
      <c r="S28" s="246"/>
      <c r="T28" s="246"/>
      <c r="U28" s="246"/>
      <c r="V28" s="246"/>
      <c r="W28" s="169"/>
    </row>
    <row r="29" spans="1:23" s="72" customFormat="1" ht="18">
      <c r="A29" s="66"/>
      <c r="F29" s="70"/>
      <c r="G29" s="70"/>
      <c r="L29" s="71"/>
      <c r="N29" s="73"/>
      <c r="Q29" s="74"/>
      <c r="R29" s="246"/>
      <c r="S29" s="246"/>
      <c r="T29" s="246"/>
      <c r="U29" s="246"/>
      <c r="V29" s="246"/>
      <c r="W29" s="169"/>
    </row>
    <row r="30" spans="1:23" s="72" customFormat="1" ht="30" customHeight="1">
      <c r="A30" s="66"/>
      <c r="C30" s="70"/>
      <c r="E30" s="70"/>
      <c r="F30" s="70"/>
      <c r="G30" s="70"/>
      <c r="H30" s="71"/>
      <c r="J30" s="71"/>
      <c r="L30" s="71"/>
      <c r="N30" s="73"/>
      <c r="O30" s="247" t="s">
        <v>37</v>
      </c>
      <c r="P30" s="247"/>
      <c r="Q30" s="247"/>
      <c r="R30" s="247"/>
      <c r="S30" s="247"/>
      <c r="T30" s="247"/>
      <c r="U30" s="247"/>
      <c r="V30" s="247"/>
      <c r="W30" s="169"/>
    </row>
    <row r="31" spans="1:23" s="72" customFormat="1" ht="30" customHeight="1">
      <c r="A31" s="66"/>
      <c r="C31" s="70"/>
      <c r="E31" s="70"/>
      <c r="F31" s="70"/>
      <c r="G31" s="70"/>
      <c r="H31" s="71"/>
      <c r="J31" s="71"/>
      <c r="L31" s="71"/>
      <c r="N31" s="73"/>
      <c r="O31" s="247"/>
      <c r="P31" s="247"/>
      <c r="Q31" s="247"/>
      <c r="R31" s="247"/>
      <c r="S31" s="247"/>
      <c r="T31" s="247"/>
      <c r="U31" s="247"/>
      <c r="V31" s="247"/>
      <c r="W31" s="169"/>
    </row>
    <row r="32" spans="1:23" s="72" customFormat="1" ht="30" customHeight="1">
      <c r="A32" s="66"/>
      <c r="C32" s="70"/>
      <c r="E32" s="70"/>
      <c r="F32" s="70"/>
      <c r="G32" s="70"/>
      <c r="H32" s="71"/>
      <c r="J32" s="71"/>
      <c r="L32" s="71"/>
      <c r="N32" s="73"/>
      <c r="O32" s="247"/>
      <c r="P32" s="247"/>
      <c r="Q32" s="247"/>
      <c r="R32" s="247"/>
      <c r="S32" s="247"/>
      <c r="T32" s="247"/>
      <c r="U32" s="247"/>
      <c r="V32" s="247"/>
      <c r="W32" s="169"/>
    </row>
    <row r="33" spans="1:23" s="72" customFormat="1" ht="30" customHeight="1">
      <c r="A33" s="66"/>
      <c r="C33" s="70"/>
      <c r="E33" s="70"/>
      <c r="F33" s="70"/>
      <c r="G33" s="70"/>
      <c r="H33" s="71"/>
      <c r="J33" s="71"/>
      <c r="L33" s="71"/>
      <c r="N33" s="73"/>
      <c r="O33" s="247"/>
      <c r="P33" s="247"/>
      <c r="Q33" s="247"/>
      <c r="R33" s="247"/>
      <c r="S33" s="247"/>
      <c r="T33" s="247"/>
      <c r="U33" s="247"/>
      <c r="V33" s="247"/>
      <c r="W33" s="169"/>
    </row>
    <row r="34" spans="1:23" s="72" customFormat="1" ht="30" customHeight="1">
      <c r="A34" s="66"/>
      <c r="C34" s="70"/>
      <c r="E34" s="70"/>
      <c r="F34" s="70"/>
      <c r="G34" s="70"/>
      <c r="H34" s="71"/>
      <c r="J34" s="71"/>
      <c r="L34" s="71"/>
      <c r="N34" s="73"/>
      <c r="O34" s="247"/>
      <c r="P34" s="247"/>
      <c r="Q34" s="247"/>
      <c r="R34" s="247"/>
      <c r="S34" s="247"/>
      <c r="T34" s="247"/>
      <c r="U34" s="247"/>
      <c r="V34" s="247"/>
      <c r="W34" s="169"/>
    </row>
    <row r="35" spans="1:23" s="72" customFormat="1" ht="45" customHeight="1">
      <c r="A35" s="66"/>
      <c r="C35" s="70"/>
      <c r="E35" s="70"/>
      <c r="F35" s="76"/>
      <c r="G35" s="76"/>
      <c r="H35" s="77"/>
      <c r="I35" s="78"/>
      <c r="J35" s="77"/>
      <c r="K35" s="78"/>
      <c r="L35" s="77"/>
      <c r="M35" s="78"/>
      <c r="N35" s="73"/>
      <c r="O35" s="247"/>
      <c r="P35" s="247"/>
      <c r="Q35" s="247"/>
      <c r="R35" s="247"/>
      <c r="S35" s="247"/>
      <c r="T35" s="247"/>
      <c r="U35" s="247"/>
      <c r="V35" s="247"/>
      <c r="W35" s="169"/>
    </row>
    <row r="36" spans="1:23" s="72" customFormat="1" ht="33" customHeight="1">
      <c r="A36" s="66"/>
      <c r="C36" s="70"/>
      <c r="E36" s="70"/>
      <c r="F36" s="76"/>
      <c r="G36" s="76"/>
      <c r="H36" s="77"/>
      <c r="I36" s="78"/>
      <c r="J36" s="77"/>
      <c r="K36" s="78"/>
      <c r="L36" s="77"/>
      <c r="M36" s="78"/>
      <c r="N36" s="73"/>
      <c r="O36" s="239" t="s">
        <v>0</v>
      </c>
      <c r="P36" s="240"/>
      <c r="Q36" s="240"/>
      <c r="R36" s="240"/>
      <c r="S36" s="240"/>
      <c r="T36" s="240"/>
      <c r="U36" s="240"/>
      <c r="V36" s="240"/>
      <c r="W36" s="169"/>
    </row>
    <row r="37" spans="1:23" s="72" customFormat="1" ht="33" customHeight="1">
      <c r="A37" s="66"/>
      <c r="C37" s="70"/>
      <c r="E37" s="70"/>
      <c r="F37" s="76"/>
      <c r="G37" s="76"/>
      <c r="H37" s="77"/>
      <c r="I37" s="78"/>
      <c r="J37" s="77"/>
      <c r="K37" s="78"/>
      <c r="L37" s="77"/>
      <c r="M37" s="78"/>
      <c r="N37" s="73"/>
      <c r="O37" s="240"/>
      <c r="P37" s="240"/>
      <c r="Q37" s="240"/>
      <c r="R37" s="240"/>
      <c r="S37" s="240"/>
      <c r="T37" s="240"/>
      <c r="U37" s="240"/>
      <c r="V37" s="240"/>
      <c r="W37" s="169"/>
    </row>
    <row r="38" spans="1:23" s="72" customFormat="1" ht="33" customHeight="1">
      <c r="A38" s="66"/>
      <c r="C38" s="70"/>
      <c r="E38" s="70"/>
      <c r="F38" s="76"/>
      <c r="G38" s="76"/>
      <c r="H38" s="77"/>
      <c r="I38" s="78"/>
      <c r="J38" s="77"/>
      <c r="K38" s="78"/>
      <c r="L38" s="77"/>
      <c r="M38" s="78"/>
      <c r="N38" s="73"/>
      <c r="O38" s="240"/>
      <c r="P38" s="240"/>
      <c r="Q38" s="240"/>
      <c r="R38" s="240"/>
      <c r="S38" s="240"/>
      <c r="T38" s="240"/>
      <c r="U38" s="240"/>
      <c r="V38" s="240"/>
      <c r="W38" s="169"/>
    </row>
    <row r="39" spans="1:23" s="72" customFormat="1" ht="33" customHeight="1">
      <c r="A39" s="66"/>
      <c r="C39" s="70"/>
      <c r="E39" s="70"/>
      <c r="F39" s="76"/>
      <c r="G39" s="76"/>
      <c r="H39" s="77"/>
      <c r="I39" s="78"/>
      <c r="J39" s="77"/>
      <c r="K39" s="78"/>
      <c r="L39" s="77"/>
      <c r="M39" s="78"/>
      <c r="N39" s="73"/>
      <c r="O39" s="240"/>
      <c r="P39" s="240"/>
      <c r="Q39" s="240"/>
      <c r="R39" s="240"/>
      <c r="S39" s="240"/>
      <c r="T39" s="240"/>
      <c r="U39" s="240"/>
      <c r="V39" s="240"/>
      <c r="W39" s="169"/>
    </row>
    <row r="40" spans="1:23" s="72" customFormat="1" ht="33" customHeight="1">
      <c r="A40" s="66"/>
      <c r="C40" s="70"/>
      <c r="E40" s="70"/>
      <c r="F40" s="76"/>
      <c r="G40" s="76"/>
      <c r="H40" s="77"/>
      <c r="I40" s="78"/>
      <c r="J40" s="77"/>
      <c r="K40" s="78"/>
      <c r="L40" s="77"/>
      <c r="M40" s="78"/>
      <c r="N40" s="73"/>
      <c r="O40" s="240"/>
      <c r="P40" s="240"/>
      <c r="Q40" s="240"/>
      <c r="R40" s="240"/>
      <c r="S40" s="240"/>
      <c r="T40" s="240"/>
      <c r="U40" s="240"/>
      <c r="V40" s="240"/>
      <c r="W40" s="169"/>
    </row>
    <row r="41" spans="15:22" ht="33" customHeight="1">
      <c r="O41" s="240"/>
      <c r="P41" s="240"/>
      <c r="Q41" s="240"/>
      <c r="R41" s="240"/>
      <c r="S41" s="240"/>
      <c r="T41" s="240"/>
      <c r="U41" s="240"/>
      <c r="V41" s="240"/>
    </row>
    <row r="42" spans="15:22" ht="33" customHeight="1">
      <c r="O42" s="240"/>
      <c r="P42" s="240"/>
      <c r="Q42" s="240"/>
      <c r="R42" s="240"/>
      <c r="S42" s="240"/>
      <c r="T42" s="240"/>
      <c r="U42" s="240"/>
      <c r="V42" s="240"/>
    </row>
  </sheetData>
  <sheetProtection/>
  <mergeCells count="18">
    <mergeCell ref="O36:V42"/>
    <mergeCell ref="N3:Q3"/>
    <mergeCell ref="R3:S3"/>
    <mergeCell ref="T3:V3"/>
    <mergeCell ref="B25:C25"/>
    <mergeCell ref="D27:F27"/>
    <mergeCell ref="R27:V29"/>
    <mergeCell ref="O30:V35"/>
    <mergeCell ref="A2:V2"/>
    <mergeCell ref="B3:B4"/>
    <mergeCell ref="C3:C4"/>
    <mergeCell ref="D3:D4"/>
    <mergeCell ref="E3:E4"/>
    <mergeCell ref="F3:F4"/>
    <mergeCell ref="G3:G4"/>
    <mergeCell ref="H3:I3"/>
    <mergeCell ref="J3:K3"/>
    <mergeCell ref="L3:M3"/>
  </mergeCells>
  <printOptions/>
  <pageMargins left="0.75" right="0.75" top="1" bottom="1" header="0.5" footer="0.5"/>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2007-08-27T17:14:12Z</cp:lastPrinted>
  <dcterms:created xsi:type="dcterms:W3CDTF">2006-03-15T09:07:04Z</dcterms:created>
  <dcterms:modified xsi:type="dcterms:W3CDTF">2010-03-03T05:21:39Z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