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7KH" sheetId="1" r:id="rId1"/>
    <sheet name="İLLERE GÖRE DAĞILIM" sheetId="2" r:id="rId2"/>
    <sheet name="BÖLGELERE GÖRE PERFORMANS" sheetId="3" r:id="rId3"/>
    <sheet name="GRUP SİNEMALARIN PERFORMANSI" sheetId="4" r:id="rId4"/>
    <sheet name="HAFTALIK PERFORMANS" sheetId="5" r:id="rId5"/>
  </sheets>
  <definedNames>
    <definedName name="_xlnm._FilterDatabase" localSheetId="0" hidden="1">'7KH'!$A$6:$AA$201</definedName>
    <definedName name="_xlnm._FilterDatabase" localSheetId="2" hidden="1">'BÖLGELERE GÖRE PERFORMANS'!$B$2:$H$2</definedName>
    <definedName name="_xlnm._FilterDatabase" localSheetId="3" hidden="1">'GRUP SİNEMALARIN PERFORMANSI'!$B$2:$G$19</definedName>
    <definedName name="_xlnm._FilterDatabase" localSheetId="1" hidden="1">'İLLERE GÖRE DAĞILIM'!$A$3:$G$52</definedName>
    <definedName name="_xlnm.Print_Area" localSheetId="0">'7KH'!$A$1:$R$203</definedName>
  </definedNames>
  <calcPr fullCalcOnLoad="1"/>
</workbook>
</file>

<file path=xl/sharedStrings.xml><?xml version="1.0" encoding="utf-8"?>
<sst xmlns="http://schemas.openxmlformats.org/spreadsheetml/2006/main" count="680" uniqueCount="306">
  <si>
    <t>7 KOCALI HÜRMÜZ</t>
  </si>
  <si>
    <t>ŞEHİR</t>
  </si>
  <si>
    <t>SİNEMA</t>
  </si>
  <si>
    <t>Screen</t>
  </si>
  <si>
    <t>GR</t>
  </si>
  <si>
    <t>TOPLAM</t>
  </si>
  <si>
    <t>HASILAT (TL)</t>
  </si>
  <si>
    <t>İZLEYİCİ</t>
  </si>
  <si>
    <t>İSTANBUL</t>
  </si>
  <si>
    <t>BEYOĞLU AFM FİTAŞ</t>
  </si>
  <si>
    <t>AFM</t>
  </si>
  <si>
    <t>BEYOĞLU ALKAZAR</t>
  </si>
  <si>
    <t>BEYOĞLU ATLAS</t>
  </si>
  <si>
    <t>BEYOĞLU CINEMAJESTIC</t>
  </si>
  <si>
    <t>MECİDİYEKÖY AFM PROFİLO</t>
  </si>
  <si>
    <t>MECİDİYEKÖY MEGAPLEX</t>
  </si>
  <si>
    <t>NİŞANTAŞI CITYLIFE</t>
  </si>
  <si>
    <t>OSMANBEY GAZİ</t>
  </si>
  <si>
    <t>FATİH CINEBONUS HISTORIA</t>
  </si>
  <si>
    <t>MARS</t>
  </si>
  <si>
    <t>LEVENT CINEBONUS KANYON</t>
  </si>
  <si>
    <t>ETİLER AFM AKMERKEZ</t>
  </si>
  <si>
    <t>İSTİNYE AFM PARK</t>
  </si>
  <si>
    <t>ATAKÖY GALLERIA PRESTIGE</t>
  </si>
  <si>
    <t>PRESTIGE</t>
  </si>
  <si>
    <t>BAKIRKÖY AVŞAR</t>
  </si>
  <si>
    <t>AVŞAR</t>
  </si>
  <si>
    <t>BAKIRKÖY CAPACITY</t>
  </si>
  <si>
    <t>B.EVLER METROPORT CINE VIP</t>
  </si>
  <si>
    <t>FLORYA CINEBONUS FLYINN</t>
  </si>
  <si>
    <t>YEŞİLKÖY AIRPORT CINEMAS</t>
  </si>
  <si>
    <t>DİNÇER</t>
  </si>
  <si>
    <t>SEFAKÖY ARMONİPARK</t>
  </si>
  <si>
    <t>BAĞCILAR SİTE</t>
  </si>
  <si>
    <t>SİTE</t>
  </si>
  <si>
    <t>BAĞCILAR SİNEMA MERKEZİ</t>
  </si>
  <si>
    <t>BAYRAMPAŞA AFM FORUM</t>
  </si>
  <si>
    <t>BAYRAMPAŞA AQUARIUM</t>
  </si>
  <si>
    <t>GAZİOSMANPAŞA CINEMA</t>
  </si>
  <si>
    <t>BEYLİKDÜZÜ AFM MİGROS</t>
  </si>
  <si>
    <t>BEYLİKDÜZÜ BEYLICIUM</t>
  </si>
  <si>
    <t>FAVORİ</t>
  </si>
  <si>
    <t>BEYLİKDÜZÜ FOX CITY SİTE</t>
  </si>
  <si>
    <t xml:space="preserve">BEYLİKDÜZÜ CINEMARKA </t>
  </si>
  <si>
    <t>BÜYÜKÇEKMECE AFM ATIRUS</t>
  </si>
  <si>
    <t>BEYKENT PARADISE FAVORİ</t>
  </si>
  <si>
    <t>İKTELLİ CINEMARINE 212 AVM</t>
  </si>
  <si>
    <t>C.MARINE</t>
  </si>
  <si>
    <t>ALTUNİZADE CAPITOL</t>
  </si>
  <si>
    <t>KADIKÖY REXX</t>
  </si>
  <si>
    <t>KADIKÖY CINEMA MODA</t>
  </si>
  <si>
    <t>ATLANTİS</t>
  </si>
  <si>
    <t>CADDEBOSTAN AFM BUDAK</t>
  </si>
  <si>
    <t>SUADİYE MOVIEPLEX</t>
  </si>
  <si>
    <t>ÖZEN</t>
  </si>
  <si>
    <t>ŞAŞKINBAKKAL MEGAPLEX</t>
  </si>
  <si>
    <t>KOZYATAĞI PALLADIUM</t>
  </si>
  <si>
    <t>KOZYATAĞI CINEPOL</t>
  </si>
  <si>
    <t>ATAŞEHİR ATAŞEHİR</t>
  </si>
  <si>
    <t>ÜMRANİYE AFM CARREFOUR</t>
  </si>
  <si>
    <t>ÜMRANİYE CINEBONUS MEYDAN</t>
  </si>
  <si>
    <t>ÇEKMEKÖY ATLANTIS</t>
  </si>
  <si>
    <t>SARIGAZİ ATLANTIS</t>
  </si>
  <si>
    <t>MALTEPE AFM CARREFOUR</t>
  </si>
  <si>
    <t>MALTEPE GRANDHOUSE</t>
  </si>
  <si>
    <t>PENDİK OSCAR</t>
  </si>
  <si>
    <t>OSCAR</t>
  </si>
  <si>
    <t>KURTKÖY AFM ATLANTİS</t>
  </si>
  <si>
    <t>BEYKOZ ACARKENT COLISEUM</t>
  </si>
  <si>
    <t>ANKARA</t>
  </si>
  <si>
    <t>AKKÖPRÜ AFM ANKAMALL</t>
  </si>
  <si>
    <t>BAHÇELİEVLER BÜYÜLÜFENER</t>
  </si>
  <si>
    <t>DENK</t>
  </si>
  <si>
    <t>BİLKENT CINEBONUS</t>
  </si>
  <si>
    <t>ÇANKAYA ATA ON TOWER</t>
  </si>
  <si>
    <t>ERYAMAN OPTIMUM</t>
  </si>
  <si>
    <t>ETLİK AFM ANTARES</t>
  </si>
  <si>
    <t>ETLİK CINEMAPINK</t>
  </si>
  <si>
    <t>C.PINK</t>
  </si>
  <si>
    <t>KIZILAY BÜYÜLÜFENER</t>
  </si>
  <si>
    <t>KIZILAY KIZILIRMAK</t>
  </si>
  <si>
    <t>KIZILAY METROPOL</t>
  </si>
  <si>
    <t>ORAN PANORA CİNEBONUS</t>
  </si>
  <si>
    <t>SÖĞÜTÖZÜ AFM CEPA</t>
  </si>
  <si>
    <t>SÖĞÜTÖZÜ ARMADA</t>
  </si>
  <si>
    <t>ÇAYYOLU GORDION CINEBONUS</t>
  </si>
  <si>
    <t>İZMİR</t>
  </si>
  <si>
    <t>ALSANCAK AFM PASSTEL</t>
  </si>
  <si>
    <t>ALSANCAK İZMİR</t>
  </si>
  <si>
    <t>BALÇOVA AVŞAR PALMİYE</t>
  </si>
  <si>
    <t>BORNOVA AFM FORUM</t>
  </si>
  <si>
    <t>ÇİĞLİ CINECITY KİPA</t>
  </si>
  <si>
    <t>CINECITY</t>
  </si>
  <si>
    <t>KARŞIYAKA AFM MAVİŞEHİR</t>
  </si>
  <si>
    <t>KARŞIYAKA DENİZ</t>
  </si>
  <si>
    <t>ÇEŞME MIGROS HOLLYWOOD</t>
  </si>
  <si>
    <t>H.WOOD</t>
  </si>
  <si>
    <t>ADANA</t>
  </si>
  <si>
    <t>ARIPLEX REŞATBEY</t>
  </si>
  <si>
    <t>CINEBONUS (M1 TEPE)</t>
  </si>
  <si>
    <t>A.PAZARI</t>
  </si>
  <si>
    <t>AKM</t>
  </si>
  <si>
    <t>CINEBONUS ADA CENTER</t>
  </si>
  <si>
    <t>AKSARAY</t>
  </si>
  <si>
    <t>ALPHAN PARKSİTE</t>
  </si>
  <si>
    <t>ANTALYA</t>
  </si>
  <si>
    <t>AFM LAURA</t>
  </si>
  <si>
    <t>CINEBONUS</t>
  </si>
  <si>
    <t>DEEPO</t>
  </si>
  <si>
    <t>ÖZDİLEK CINETIME</t>
  </si>
  <si>
    <t>CINETIME</t>
  </si>
  <si>
    <t>ALANYA DAMLATAŞ ÖRNEK</t>
  </si>
  <si>
    <t>MANAVGAT K.M.</t>
  </si>
  <si>
    <t>AYDIN</t>
  </si>
  <si>
    <t>CINEBONUS FORUM</t>
  </si>
  <si>
    <t>BİLECİK</t>
  </si>
  <si>
    <t>6 EYLÜL K.M.</t>
  </si>
  <si>
    <t>BURSA</t>
  </si>
  <si>
    <t>NİLÜFER AFM CARREFOUR</t>
  </si>
  <si>
    <t>BURÇ CINEDROME</t>
  </si>
  <si>
    <t>KENT MEYDANI</t>
  </si>
  <si>
    <t>SETBAŞI PRESTIGE</t>
  </si>
  <si>
    <t>CINETECH KORU PARK</t>
  </si>
  <si>
    <t>ÇANAKKALE</t>
  </si>
  <si>
    <t>DENİZLİ</t>
  </si>
  <si>
    <t>BELEDIYE S.M.</t>
  </si>
  <si>
    <t>CINEBONUS FORUM ÇAMLIK</t>
  </si>
  <si>
    <t>TERAS PARK AVŞAR</t>
  </si>
  <si>
    <t>DİYARBAKIR</t>
  </si>
  <si>
    <t>CINEMALL</t>
  </si>
  <si>
    <t>EDİRNE</t>
  </si>
  <si>
    <t>OSKAR</t>
  </si>
  <si>
    <t>ERZURUM</t>
  </si>
  <si>
    <t>DADAŞ KLAS</t>
  </si>
  <si>
    <t>KLAS</t>
  </si>
  <si>
    <t>ESKİŞEHİR</t>
  </si>
  <si>
    <t>AFM MİGROS</t>
  </si>
  <si>
    <t>CINEBONUS ESPARK</t>
  </si>
  <si>
    <t>CINEBONUS NEO</t>
  </si>
  <si>
    <t>YAPAY</t>
  </si>
  <si>
    <t>ESKİŞEHİR KÜLTÜR MERKEZİ</t>
  </si>
  <si>
    <t>GAZİANTEP</t>
  </si>
  <si>
    <t>SANKO PARK AVŞAR</t>
  </si>
  <si>
    <t>OSKA</t>
  </si>
  <si>
    <t xml:space="preserve">SİNEPARK NAKIP ALİ </t>
  </si>
  <si>
    <t>GİRESUN</t>
  </si>
  <si>
    <t>BEST</t>
  </si>
  <si>
    <t>G-CITY</t>
  </si>
  <si>
    <t>HATAY</t>
  </si>
  <si>
    <t>ANTAKYA KONAK</t>
  </si>
  <si>
    <t>ISPARTA</t>
  </si>
  <si>
    <t>SARAÇ AVŞAR</t>
  </si>
  <si>
    <t>İZMİT</t>
  </si>
  <si>
    <t>DOLPHIN</t>
  </si>
  <si>
    <t>OUTLET CENTER</t>
  </si>
  <si>
    <t>UMUT</t>
  </si>
  <si>
    <t>K.MARAŞ</t>
  </si>
  <si>
    <t>ARNELIA</t>
  </si>
  <si>
    <t>ARSAN CENTER</t>
  </si>
  <si>
    <t>KAYSERİ</t>
  </si>
  <si>
    <t>CINEBONUS (PARK)</t>
  </si>
  <si>
    <t>ONAY</t>
  </si>
  <si>
    <t>KIRKLARELİ</t>
  </si>
  <si>
    <t>CINE PLAZA</t>
  </si>
  <si>
    <t>C.PLAZA</t>
  </si>
  <si>
    <t>LÜLEBURGAZ CINE PLAZA</t>
  </si>
  <si>
    <t>KIRŞEHİR</t>
  </si>
  <si>
    <t>KONYA</t>
  </si>
  <si>
    <t>CINENS</t>
  </si>
  <si>
    <t>KULE SİTE</t>
  </si>
  <si>
    <t>MANİSA</t>
  </si>
  <si>
    <t>ÇINAR CENTER</t>
  </si>
  <si>
    <t>SALİHLİ HOLLYWOOD</t>
  </si>
  <si>
    <t>MERSİN</t>
  </si>
  <si>
    <t>CINEBONUS (FORUM AVM)</t>
  </si>
  <si>
    <t>MARINAVISTA</t>
  </si>
  <si>
    <t>SİLİFKE BELEDİYE</t>
  </si>
  <si>
    <t>TARSUS CINEMACLUP</t>
  </si>
  <si>
    <t>MUĞLA</t>
  </si>
  <si>
    <t>BODRUM CINEMARINE</t>
  </si>
  <si>
    <t>MARMARİS CINEPOINT</t>
  </si>
  <si>
    <t>NİĞDE</t>
  </si>
  <si>
    <t>BELEDİYE K.M.</t>
  </si>
  <si>
    <t>HAK CENTER</t>
  </si>
  <si>
    <t>ORDU</t>
  </si>
  <si>
    <t>CINEVIZYON</t>
  </si>
  <si>
    <t>RİZE</t>
  </si>
  <si>
    <t>PEMBE KÖŞK</t>
  </si>
  <si>
    <t>SAMSUN</t>
  </si>
  <si>
    <t>AFM YEŞİLYURT</t>
  </si>
  <si>
    <t>GALAXY ÇİFTLİK</t>
  </si>
  <si>
    <t>OSCAR MOVIEZONE</t>
  </si>
  <si>
    <t>SİVAS</t>
  </si>
  <si>
    <t>KLAS-2</t>
  </si>
  <si>
    <t>POLAT CENTER</t>
  </si>
  <si>
    <t>ŞANLIURFA</t>
  </si>
  <si>
    <t>EMEK MOZAİK</t>
  </si>
  <si>
    <t>TEKİRDAĞ</t>
  </si>
  <si>
    <t>AFM TEKIRA</t>
  </si>
  <si>
    <t>BORSA K.M.</t>
  </si>
  <si>
    <t>ÇERKEZKÖY CINEPLAZA</t>
  </si>
  <si>
    <t>ÇORLU ORION PRESTIGE</t>
  </si>
  <si>
    <t>TOKAT</t>
  </si>
  <si>
    <t>KARİZMA</t>
  </si>
  <si>
    <t>TRABZON</t>
  </si>
  <si>
    <t>CINEMINI</t>
  </si>
  <si>
    <t>LARA</t>
  </si>
  <si>
    <t>YALOVA</t>
  </si>
  <si>
    <t>CINEMAPINK</t>
  </si>
  <si>
    <t>CINE 77</t>
  </si>
  <si>
    <t xml:space="preserve">ZONGULDAK </t>
  </si>
  <si>
    <t>DEMİRPARK</t>
  </si>
  <si>
    <t>1.hafta</t>
  </si>
  <si>
    <t>B.EVLER KADİR HAS CENTER</t>
  </si>
  <si>
    <t>ARIPLEX CEMALPAŞA</t>
  </si>
  <si>
    <t>BALIKESİR</t>
  </si>
  <si>
    <t>CINEMARINE</t>
  </si>
  <si>
    <t>GALAXY</t>
  </si>
  <si>
    <t>2.hafta</t>
  </si>
  <si>
    <t>KADIKÖY</t>
  </si>
  <si>
    <t>KARTAL SINEMAZE</t>
  </si>
  <si>
    <t>KIZILAY MEGAPOL</t>
  </si>
  <si>
    <t>GEMLİK VENÜS</t>
  </si>
  <si>
    <t>ORHANGAZİ TUTKU</t>
  </si>
  <si>
    <t>3.hafta</t>
  </si>
  <si>
    <t>GENEL TOPLAM</t>
  </si>
  <si>
    <t>TOPKAPI ATATÜRK ÖĞR.YUR</t>
  </si>
  <si>
    <t>CEYHAN KÜLTÜR MERKEZİ</t>
  </si>
  <si>
    <t>HENDEK BELEDİYE K.M.</t>
  </si>
  <si>
    <t>ADIYAMAN</t>
  </si>
  <si>
    <t>MNF</t>
  </si>
  <si>
    <t>KUŞADASI CINEMARINE</t>
  </si>
  <si>
    <t>BURDUR</t>
  </si>
  <si>
    <t>M.AKİF ERSOY ÜNİVERSİTESİ</t>
  </si>
  <si>
    <t>ÇORUM</t>
  </si>
  <si>
    <t>ÖZDOĞANLAR</t>
  </si>
  <si>
    <t>KEŞAN CINEBORSA</t>
  </si>
  <si>
    <t>KÜTAHYA</t>
  </si>
  <si>
    <t>HOTAŞ</t>
  </si>
  <si>
    <t>DEVREK BELEDİYE K.M.</t>
  </si>
  <si>
    <t>EREĞLİ AKM</t>
  </si>
  <si>
    <t>4.hafta</t>
  </si>
  <si>
    <t>Ort. Bilet</t>
  </si>
  <si>
    <t>B.ÇEKMECE ALKENT FAVORİ</t>
  </si>
  <si>
    <t>SÖKE DİCLE</t>
  </si>
  <si>
    <t>BATMAN</t>
  </si>
  <si>
    <t>WORLDMAR</t>
  </si>
  <si>
    <t>BOLU</t>
  </si>
  <si>
    <t>KONAK KÜLTÜREVİ</t>
  </si>
  <si>
    <r>
      <t xml:space="preserve">TARSUS CINEMACLUP </t>
    </r>
    <r>
      <rPr>
        <sz val="8"/>
        <rFont val="Tahoma"/>
        <family val="2"/>
      </rPr>
      <t>(MIN.GAR.)</t>
    </r>
  </si>
  <si>
    <t>MARMARİS AKSAZ</t>
  </si>
  <si>
    <t>MİLAS PRENSES</t>
  </si>
  <si>
    <t>EMEK SARAYÖNÜ</t>
  </si>
  <si>
    <t>EMEK</t>
  </si>
  <si>
    <t>5.hafta</t>
  </si>
  <si>
    <t>İL</t>
  </si>
  <si>
    <t>TOPLAM LOKASYON SAYISI</t>
  </si>
  <si>
    <t>TOPLAM SEYİRCİ</t>
  </si>
  <si>
    <t>TOPLAM HASILAT</t>
  </si>
  <si>
    <t>ADAPAZARI</t>
  </si>
  <si>
    <t>ZONGULDAK</t>
  </si>
  <si>
    <t>G.TOPLAM</t>
  </si>
  <si>
    <t>GRUP</t>
  </si>
  <si>
    <t>CINEPLAZA</t>
  </si>
  <si>
    <t>HOLLYWOOD</t>
  </si>
  <si>
    <t>DİĞER</t>
  </si>
  <si>
    <t>TOPLAM ŞEHİR SAYISI</t>
  </si>
  <si>
    <t>MARMARA</t>
  </si>
  <si>
    <t>EGE</t>
  </si>
  <si>
    <t>AKDENİZ</t>
  </si>
  <si>
    <t>KARADENİZ</t>
  </si>
  <si>
    <t>GÜNEYDOĞU ANADOLU</t>
  </si>
  <si>
    <t>İÇ ANADOLU</t>
  </si>
  <si>
    <t>DOĞU ANADOLU</t>
  </si>
  <si>
    <t>SEYİRCİ YÜZDESİ</t>
  </si>
  <si>
    <t>ORTALAMA BİLET FİYATI</t>
  </si>
  <si>
    <t>6.hafta</t>
  </si>
  <si>
    <t>MNF (MIN.GAR.)</t>
  </si>
  <si>
    <t>ALANYA ALANYUM ÖRNEK</t>
  </si>
  <si>
    <t>ÖRNEK</t>
  </si>
  <si>
    <t>EMEK ÇARŞI</t>
  </si>
  <si>
    <t>ŞAN</t>
  </si>
  <si>
    <t>6 EYLÜL K.M. (MIN.GAR.)</t>
  </si>
  <si>
    <t>GÖLCÜK GARİZON</t>
  </si>
  <si>
    <t>EREĞLİ PARKSİTE AVŞAR</t>
  </si>
  <si>
    <t>MALATYA</t>
  </si>
  <si>
    <t>YEŞİL</t>
  </si>
  <si>
    <t>BORSA K.M. (MIN.GAR.)</t>
  </si>
  <si>
    <t>UŞAK</t>
  </si>
  <si>
    <t>PARK</t>
  </si>
  <si>
    <t>KARAMÜRSEL BEY EĞT.KOM.</t>
  </si>
  <si>
    <t>HAFTA SAYISI</t>
  </si>
  <si>
    <t>HAFTA BAŞINA SEYİRCİ</t>
  </si>
  <si>
    <t>BÖLGE</t>
  </si>
  <si>
    <t>İÇ</t>
  </si>
  <si>
    <t>DOĞU</t>
  </si>
  <si>
    <t>GÜNEYDOĞU</t>
  </si>
  <si>
    <t>HAFTA</t>
  </si>
  <si>
    <t>KOPYA SAYISI</t>
  </si>
  <si>
    <t>SALON SAYISI</t>
  </si>
  <si>
    <t>KOPYA BAŞINA SEYİRCİ</t>
  </si>
  <si>
    <t>SALON BAŞINA SEYİRCİ</t>
  </si>
  <si>
    <t xml:space="preserve">"7 KOCALI HÜRMÜZ" TOPLAM 190 LOKASYONDA GÖSTERİLDİ. </t>
  </si>
  <si>
    <r>
      <t xml:space="preserve">LOKASYON BAŞINA ORTALAMA </t>
    </r>
    <r>
      <rPr>
        <b/>
        <sz val="14"/>
        <rFont val="Arial"/>
        <family val="2"/>
      </rPr>
      <t>1.876</t>
    </r>
    <r>
      <rPr>
        <b/>
        <sz val="12"/>
        <rFont val="Arial"/>
        <family val="2"/>
      </rPr>
      <t xml:space="preserve"> KİŞİ İZLEDİ.</t>
    </r>
  </si>
  <si>
    <t>20 KASIM - 31 ARALIK 2009 TARİHLERİ ARASINDAKİ HASILAT RAPORU</t>
  </si>
  <si>
    <t>POLAT CENTER (Min. Gar.)</t>
  </si>
</sst>
</file>

<file path=xl/styles.xml><?xml version="1.0" encoding="utf-8"?>
<styleSheet xmlns="http://schemas.openxmlformats.org/spreadsheetml/2006/main">
  <numFmts count="4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"/>
    <numFmt numFmtId="173" formatCode="\ \ \ #,##0"/>
    <numFmt numFmtId="174" formatCode="mm/dd/yy"/>
    <numFmt numFmtId="175" formatCode="\%\ 0.00\ \ "/>
    <numFmt numFmtId="176" formatCode="dd/mm/yy"/>
    <numFmt numFmtId="177" formatCode="#,##0\ \ "/>
    <numFmt numFmtId="178" formatCode="#,##0.\-\ \ "/>
    <numFmt numFmtId="179" formatCode="\+\ \%\ 0.00\ \ ;[Red]\-\ \(\%\ 0.00\)\ \ "/>
    <numFmt numFmtId="180" formatCode="#,##0\ \ &quot;TL&quot;"/>
    <numFmt numFmtId="181" formatCode="dd\ mmmm\ yy"/>
    <numFmt numFmtId="182" formatCode="_-* #,##0_-;\-* #,##0_-;_-* &quot;-&quot;??_-;_-@_-"/>
    <numFmt numFmtId="183" formatCode="#,##0.0"/>
    <numFmt numFmtId="184" formatCode="[$$-409]#,##0.0"/>
    <numFmt numFmtId="185" formatCode="[$$-409]#,##0"/>
    <numFmt numFmtId="186" formatCode="#,##0.00\ &quot;TL&quot;"/>
    <numFmt numFmtId="187" formatCode="#,##0\ &quot;TL&quot;"/>
    <numFmt numFmtId="188" formatCode="#,##0.00\ _T_L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00000"/>
    <numFmt numFmtId="193" formatCode="[$-41F]0"/>
    <numFmt numFmtId="194" formatCode="00000000"/>
    <numFmt numFmtId="195" formatCode="mmm/yyyy"/>
    <numFmt numFmtId="196" formatCode="[$-41F]dd\ mmmm\ yyyy\ dddd"/>
    <numFmt numFmtId="197" formatCode="0.000"/>
    <numFmt numFmtId="198" formatCode="#,##0\ _T_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24"/>
      <name val="Tahoma"/>
      <family val="2"/>
    </font>
    <font>
      <sz val="8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5"/>
      <name val="Tahoma"/>
      <family val="2"/>
    </font>
    <font>
      <sz val="10"/>
      <color indexed="8"/>
      <name val="Tahoma"/>
      <family val="2"/>
    </font>
    <font>
      <b/>
      <sz val="5"/>
      <color indexed="9"/>
      <name val="Tahoma"/>
      <family val="2"/>
    </font>
    <font>
      <b/>
      <sz val="6"/>
      <name val="Tahoma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thin"/>
      <top style="medium"/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medium"/>
      <bottom style="dashed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/>
    </xf>
    <xf numFmtId="172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vertical="center"/>
    </xf>
    <xf numFmtId="0" fontId="27" fillId="24" borderId="12" xfId="0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vertical="center"/>
    </xf>
    <xf numFmtId="0" fontId="20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vertical="center"/>
    </xf>
    <xf numFmtId="172" fontId="29" fillId="24" borderId="10" xfId="0" applyNumberFormat="1" applyFont="1" applyFill="1" applyBorder="1" applyAlignment="1">
      <alignment vertical="center"/>
    </xf>
    <xf numFmtId="173" fontId="24" fillId="24" borderId="17" xfId="0" applyNumberFormat="1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 textRotation="90"/>
    </xf>
    <xf numFmtId="185" fontId="20" fillId="24" borderId="0" xfId="0" applyNumberFormat="1" applyFont="1" applyFill="1" applyAlignment="1">
      <alignment/>
    </xf>
    <xf numFmtId="0" fontId="27" fillId="24" borderId="20" xfId="0" applyFont="1" applyFill="1" applyBorder="1" applyAlignment="1">
      <alignment horizontal="left" vertical="center"/>
    </xf>
    <xf numFmtId="0" fontId="24" fillId="19" borderId="21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4" fontId="24" fillId="19" borderId="10" xfId="0" applyNumberFormat="1" applyFont="1" applyFill="1" applyBorder="1" applyAlignment="1">
      <alignment vertical="center"/>
    </xf>
    <xf numFmtId="172" fontId="29" fillId="19" borderId="10" xfId="0" applyNumberFormat="1" applyFont="1" applyFill="1" applyBorder="1" applyAlignment="1">
      <alignment vertical="center"/>
    </xf>
    <xf numFmtId="4" fontId="24" fillId="19" borderId="17" xfId="0" applyNumberFormat="1" applyFont="1" applyFill="1" applyBorder="1" applyAlignment="1">
      <alignment vertical="center"/>
    </xf>
    <xf numFmtId="3" fontId="24" fillId="19" borderId="17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center"/>
    </xf>
    <xf numFmtId="4" fontId="20" fillId="24" borderId="20" xfId="0" applyNumberFormat="1" applyFont="1" applyFill="1" applyBorder="1" applyAlignment="1">
      <alignment horizontal="center" vertical="center"/>
    </xf>
    <xf numFmtId="4" fontId="24" fillId="25" borderId="23" xfId="0" applyNumberFormat="1" applyFont="1" applyFill="1" applyBorder="1" applyAlignment="1">
      <alignment vertical="center"/>
    </xf>
    <xf numFmtId="172" fontId="24" fillId="25" borderId="24" xfId="0" applyNumberFormat="1" applyFont="1" applyFill="1" applyBorder="1" applyAlignment="1">
      <alignment vertical="center"/>
    </xf>
    <xf numFmtId="4" fontId="24" fillId="25" borderId="25" xfId="0" applyNumberFormat="1" applyFont="1" applyFill="1" applyBorder="1" applyAlignment="1">
      <alignment vertical="center"/>
    </xf>
    <xf numFmtId="172" fontId="24" fillId="25" borderId="26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 vertical="center"/>
    </xf>
    <xf numFmtId="4" fontId="24" fillId="25" borderId="27" xfId="0" applyNumberFormat="1" applyFont="1" applyFill="1" applyBorder="1" applyAlignment="1">
      <alignment vertical="center"/>
    </xf>
    <xf numFmtId="3" fontId="24" fillId="25" borderId="28" xfId="0" applyNumberFormat="1" applyFont="1" applyFill="1" applyBorder="1" applyAlignment="1">
      <alignment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/>
    </xf>
    <xf numFmtId="4" fontId="24" fillId="19" borderId="23" xfId="0" applyNumberFormat="1" applyFont="1" applyFill="1" applyBorder="1" applyAlignment="1">
      <alignment vertical="center"/>
    </xf>
    <xf numFmtId="172" fontId="24" fillId="19" borderId="31" xfId="0" applyNumberFormat="1" applyFont="1" applyFill="1" applyBorder="1" applyAlignment="1">
      <alignment vertical="center"/>
    </xf>
    <xf numFmtId="4" fontId="20" fillId="24" borderId="24" xfId="0" applyNumberFormat="1" applyFont="1" applyFill="1" applyBorder="1" applyAlignment="1">
      <alignment horizontal="center" vertical="center"/>
    </xf>
    <xf numFmtId="4" fontId="24" fillId="19" borderId="25" xfId="0" applyNumberFormat="1" applyFont="1" applyFill="1" applyBorder="1" applyAlignment="1">
      <alignment vertical="center"/>
    </xf>
    <xf numFmtId="172" fontId="24" fillId="19" borderId="32" xfId="0" applyNumberFormat="1" applyFont="1" applyFill="1" applyBorder="1" applyAlignment="1">
      <alignment vertical="center"/>
    </xf>
    <xf numFmtId="4" fontId="20" fillId="24" borderId="26" xfId="0" applyNumberFormat="1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186" fontId="0" fillId="0" borderId="35" xfId="0" applyNumberFormat="1" applyBorder="1" applyAlignment="1">
      <alignment horizontal="center"/>
    </xf>
    <xf numFmtId="0" fontId="33" fillId="0" borderId="0" xfId="0" applyFont="1" applyAlignment="1">
      <alignment/>
    </xf>
    <xf numFmtId="0" fontId="33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37" xfId="0" applyFont="1" applyBorder="1" applyAlignment="1">
      <alignment/>
    </xf>
    <xf numFmtId="0" fontId="31" fillId="0" borderId="27" xfId="0" applyFont="1" applyBorder="1" applyAlignment="1">
      <alignment horizontal="center"/>
    </xf>
    <xf numFmtId="186" fontId="31" fillId="0" borderId="28" xfId="0" applyNumberFormat="1" applyFont="1" applyBorder="1" applyAlignment="1">
      <alignment horizontal="center"/>
    </xf>
    <xf numFmtId="198" fontId="31" fillId="0" borderId="38" xfId="0" applyNumberFormat="1" applyFont="1" applyBorder="1" applyAlignment="1">
      <alignment horizontal="center"/>
    </xf>
    <xf numFmtId="186" fontId="0" fillId="0" borderId="35" xfId="0" applyNumberFormat="1" applyFont="1" applyBorder="1" applyAlignment="1">
      <alignment horizontal="center"/>
    </xf>
    <xf numFmtId="198" fontId="34" fillId="0" borderId="34" xfId="0" applyNumberFormat="1" applyFont="1" applyBorder="1" applyAlignment="1">
      <alignment horizontal="center"/>
    </xf>
    <xf numFmtId="10" fontId="35" fillId="0" borderId="35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2" fontId="35" fillId="0" borderId="35" xfId="0" applyNumberFormat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98" fontId="34" fillId="0" borderId="40" xfId="0" applyNumberFormat="1" applyFont="1" applyBorder="1" applyAlignment="1">
      <alignment horizontal="center"/>
    </xf>
    <xf numFmtId="186" fontId="0" fillId="0" borderId="41" xfId="0" applyNumberFormat="1" applyFont="1" applyBorder="1" applyAlignment="1">
      <alignment horizontal="center"/>
    </xf>
    <xf numFmtId="2" fontId="35" fillId="0" borderId="41" xfId="0" applyNumberFormat="1" applyFont="1" applyBorder="1" applyAlignment="1">
      <alignment horizontal="center"/>
    </xf>
    <xf numFmtId="0" fontId="28" fillId="24" borderId="42" xfId="0" applyFont="1" applyFill="1" applyBorder="1" applyAlignment="1">
      <alignment horizontal="left" vertical="center"/>
    </xf>
    <xf numFmtId="0" fontId="20" fillId="24" borderId="42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28" fillId="24" borderId="44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 textRotation="90"/>
    </xf>
    <xf numFmtId="172" fontId="24" fillId="26" borderId="45" xfId="0" applyNumberFormat="1" applyFont="1" applyFill="1" applyBorder="1" applyAlignment="1">
      <alignment horizontal="center" vertical="center"/>
    </xf>
    <xf numFmtId="172" fontId="24" fillId="26" borderId="26" xfId="0" applyNumberFormat="1" applyFont="1" applyFill="1" applyBorder="1" applyAlignment="1">
      <alignment horizontal="right" vertical="center"/>
    </xf>
    <xf numFmtId="10" fontId="35" fillId="0" borderId="46" xfId="0" applyNumberFormat="1" applyFont="1" applyBorder="1" applyAlignment="1">
      <alignment horizontal="center"/>
    </xf>
    <xf numFmtId="0" fontId="31" fillId="0" borderId="47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186" fontId="0" fillId="0" borderId="48" xfId="0" applyNumberFormat="1" applyBorder="1" applyAlignment="1">
      <alignment horizontal="center"/>
    </xf>
    <xf numFmtId="186" fontId="0" fillId="0" borderId="49" xfId="0" applyNumberForma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186" fontId="0" fillId="0" borderId="34" xfId="0" applyNumberFormat="1" applyBorder="1" applyAlignment="1">
      <alignment horizontal="center"/>
    </xf>
    <xf numFmtId="186" fontId="0" fillId="0" borderId="32" xfId="0" applyNumberFormat="1" applyBorder="1" applyAlignment="1">
      <alignment horizontal="center"/>
    </xf>
    <xf numFmtId="186" fontId="0" fillId="0" borderId="52" xfId="0" applyNumberForma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41" fillId="0" borderId="0" xfId="0" applyFont="1" applyAlignment="1">
      <alignment/>
    </xf>
    <xf numFmtId="198" fontId="40" fillId="0" borderId="0" xfId="0" applyNumberFormat="1" applyFont="1" applyAlignment="1">
      <alignment/>
    </xf>
    <xf numFmtId="186" fontId="40" fillId="0" borderId="0" xfId="0" applyNumberFormat="1" applyFont="1" applyAlignment="1">
      <alignment/>
    </xf>
    <xf numFmtId="198" fontId="38" fillId="0" borderId="34" xfId="0" applyNumberFormat="1" applyFont="1" applyBorder="1" applyAlignment="1">
      <alignment/>
    </xf>
    <xf numFmtId="198" fontId="38" fillId="0" borderId="32" xfId="0" applyNumberFormat="1" applyFont="1" applyBorder="1" applyAlignment="1">
      <alignment/>
    </xf>
    <xf numFmtId="198" fontId="38" fillId="0" borderId="52" xfId="0" applyNumberFormat="1" applyFont="1" applyBorder="1" applyAlignment="1">
      <alignment/>
    </xf>
    <xf numFmtId="198" fontId="43" fillId="0" borderId="34" xfId="0" applyNumberFormat="1" applyFont="1" applyBorder="1" applyAlignment="1">
      <alignment/>
    </xf>
    <xf numFmtId="198" fontId="43" fillId="0" borderId="32" xfId="0" applyNumberFormat="1" applyFont="1" applyBorder="1" applyAlignment="1">
      <alignment/>
    </xf>
    <xf numFmtId="198" fontId="43" fillId="0" borderId="52" xfId="0" applyNumberFormat="1" applyFont="1" applyBorder="1" applyAlignment="1">
      <alignment/>
    </xf>
    <xf numFmtId="0" fontId="24" fillId="24" borderId="55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5" fillId="24" borderId="57" xfId="0" applyFont="1" applyFill="1" applyBorder="1" applyAlignment="1">
      <alignment horizontal="center" vertical="center" textRotation="90"/>
    </xf>
    <xf numFmtId="0" fontId="25" fillId="24" borderId="58" xfId="0" applyFont="1" applyFill="1" applyBorder="1" applyAlignment="1">
      <alignment horizontal="center" vertical="center" textRotation="90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4" fillId="24" borderId="61" xfId="0" applyFont="1" applyFill="1" applyBorder="1" applyAlignment="1">
      <alignment horizontal="center" vertical="center"/>
    </xf>
    <xf numFmtId="0" fontId="24" fillId="24" borderId="62" xfId="0" applyFont="1" applyFill="1" applyBorder="1" applyAlignment="1">
      <alignment horizontal="center" vertical="center"/>
    </xf>
    <xf numFmtId="0" fontId="24" fillId="19" borderId="63" xfId="0" applyFont="1" applyFill="1" applyBorder="1" applyAlignment="1">
      <alignment horizontal="center" vertical="center" wrapText="1"/>
    </xf>
    <xf numFmtId="0" fontId="24" fillId="19" borderId="64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24" fillId="24" borderId="67" xfId="0" applyFont="1" applyFill="1" applyBorder="1" applyAlignment="1">
      <alignment horizontal="center" vertical="center"/>
    </xf>
    <xf numFmtId="0" fontId="24" fillId="24" borderId="6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4</xdr:col>
      <xdr:colOff>0</xdr:colOff>
      <xdr:row>3</xdr:row>
      <xdr:rowOff>0</xdr:rowOff>
    </xdr:to>
    <xdr:pic>
      <xdr:nvPicPr>
        <xdr:cNvPr id="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3190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3"/>
  <sheetViews>
    <sheetView tabSelected="1" zoomScale="70" zoomScaleNormal="70" zoomScaleSheetLayoutView="30" zoomScalePageLayoutView="0" workbookViewId="0" topLeftCell="A1">
      <pane xSplit="5" ySplit="6" topLeftCell="F7" activePane="bottomRight" state="frozen"/>
      <selection pane="topLeft" activeCell="BF28" sqref="BF28"/>
      <selection pane="topRight" activeCell="BF28" sqref="BF28"/>
      <selection pane="bottomLeft" activeCell="BF28" sqref="BF28"/>
      <selection pane="bottomRight" activeCell="A7" sqref="A7"/>
    </sheetView>
  </sheetViews>
  <sheetFormatPr defaultColWidth="9.140625" defaultRowHeight="12.75"/>
  <cols>
    <col min="1" max="1" width="3.7109375" style="1" customWidth="1"/>
    <col min="2" max="2" width="12.7109375" style="1" customWidth="1"/>
    <col min="3" max="3" width="31.57421875" style="1" customWidth="1"/>
    <col min="4" max="4" width="5.00390625" style="3" bestFit="1" customWidth="1"/>
    <col min="5" max="5" width="7.7109375" style="1" customWidth="1"/>
    <col min="6" max="6" width="6.57421875" style="1" customWidth="1"/>
    <col min="7" max="7" width="7.8515625" style="1" customWidth="1"/>
    <col min="8" max="8" width="16.7109375" style="1" bestFit="1" customWidth="1"/>
    <col min="9" max="9" width="14.28125" style="1" bestFit="1" customWidth="1"/>
    <col min="10" max="10" width="9.57421875" style="3" customWidth="1"/>
    <col min="11" max="11" width="16.7109375" style="1" bestFit="1" customWidth="1"/>
    <col min="12" max="12" width="12.57421875" style="1" bestFit="1" customWidth="1"/>
    <col min="13" max="13" width="2.421875" style="46" customWidth="1"/>
    <col min="14" max="14" width="16.7109375" style="1" bestFit="1" customWidth="1"/>
    <col min="15" max="15" width="14.28125" style="1" bestFit="1" customWidth="1"/>
    <col min="16" max="16" width="2.421875" style="46" customWidth="1"/>
    <col min="17" max="17" width="16.7109375" style="1" bestFit="1" customWidth="1"/>
    <col min="18" max="18" width="11.00390625" style="1" bestFit="1" customWidth="1"/>
    <col min="19" max="19" width="2.421875" style="46" customWidth="1"/>
    <col min="20" max="20" width="16.7109375" style="1" bestFit="1" customWidth="1"/>
    <col min="21" max="21" width="11.00390625" style="1" bestFit="1" customWidth="1"/>
    <col min="22" max="22" width="2.421875" style="46" customWidth="1"/>
    <col min="23" max="23" width="16.7109375" style="1" customWidth="1"/>
    <col min="24" max="24" width="11.00390625" style="1" customWidth="1"/>
    <col min="25" max="25" width="2.421875" style="46" customWidth="1"/>
    <col min="26" max="26" width="16.7109375" style="1" customWidth="1"/>
    <col min="27" max="27" width="11.00390625" style="1" customWidth="1"/>
    <col min="28" max="16384" width="9.140625" style="1" customWidth="1"/>
  </cols>
  <sheetData>
    <row r="1" spans="3:27" ht="30">
      <c r="C1" s="2"/>
      <c r="E1" s="4"/>
      <c r="F1" s="4"/>
      <c r="G1" s="4"/>
      <c r="H1" s="4" t="s">
        <v>0</v>
      </c>
      <c r="I1" s="4"/>
      <c r="J1" s="39"/>
      <c r="K1" s="4"/>
      <c r="L1" s="4"/>
      <c r="M1" s="45"/>
      <c r="N1" s="4"/>
      <c r="O1" s="4"/>
      <c r="P1" s="45"/>
      <c r="Q1" s="4"/>
      <c r="R1" s="4"/>
      <c r="S1" s="45"/>
      <c r="T1" s="4"/>
      <c r="U1" s="4"/>
      <c r="V1" s="45"/>
      <c r="W1" s="4"/>
      <c r="X1" s="4"/>
      <c r="Y1" s="45"/>
      <c r="Z1" s="4"/>
      <c r="AA1" s="4"/>
    </row>
    <row r="2" spans="2:27" ht="30">
      <c r="B2" s="5"/>
      <c r="C2" s="6"/>
      <c r="E2" s="4"/>
      <c r="F2" s="4"/>
      <c r="G2" s="4"/>
      <c r="H2" s="4"/>
      <c r="I2" s="4"/>
      <c r="J2" s="39"/>
      <c r="K2" s="4"/>
      <c r="L2" s="4"/>
      <c r="M2" s="45"/>
      <c r="N2" s="4"/>
      <c r="O2" s="4"/>
      <c r="P2" s="45"/>
      <c r="Q2" s="4"/>
      <c r="R2" s="4"/>
      <c r="S2" s="45"/>
      <c r="T2" s="4"/>
      <c r="U2" s="4"/>
      <c r="V2" s="45"/>
      <c r="W2" s="4"/>
      <c r="X2" s="4"/>
      <c r="Y2" s="45"/>
      <c r="Z2" s="4"/>
      <c r="AA2" s="4"/>
    </row>
    <row r="3" ht="13.5" thickBot="1">
      <c r="C3" s="6"/>
    </row>
    <row r="4" spans="1:27" s="8" customFormat="1" ht="18" customHeight="1">
      <c r="A4" s="7"/>
      <c r="B4" s="114" t="s">
        <v>1</v>
      </c>
      <c r="C4" s="116" t="s">
        <v>2</v>
      </c>
      <c r="D4" s="118" t="s">
        <v>3</v>
      </c>
      <c r="E4" s="120" t="s">
        <v>4</v>
      </c>
      <c r="F4" s="126" t="s">
        <v>291</v>
      </c>
      <c r="G4" s="126" t="s">
        <v>292</v>
      </c>
      <c r="H4" s="122" t="s">
        <v>225</v>
      </c>
      <c r="I4" s="123"/>
      <c r="J4" s="124" t="s">
        <v>242</v>
      </c>
      <c r="K4" s="128" t="s">
        <v>212</v>
      </c>
      <c r="L4" s="129"/>
      <c r="M4" s="47"/>
      <c r="N4" s="128" t="s">
        <v>218</v>
      </c>
      <c r="O4" s="129"/>
      <c r="P4" s="47"/>
      <c r="Q4" s="128" t="s">
        <v>224</v>
      </c>
      <c r="R4" s="129"/>
      <c r="S4" s="47"/>
      <c r="T4" s="128" t="s">
        <v>241</v>
      </c>
      <c r="U4" s="129"/>
      <c r="V4" s="47"/>
      <c r="W4" s="128" t="s">
        <v>254</v>
      </c>
      <c r="X4" s="129"/>
      <c r="Y4" s="47"/>
      <c r="Z4" s="128" t="s">
        <v>276</v>
      </c>
      <c r="AA4" s="129"/>
    </row>
    <row r="5" spans="1:27" s="8" customFormat="1" ht="15" customHeight="1" thickBot="1">
      <c r="A5" s="7"/>
      <c r="B5" s="115"/>
      <c r="C5" s="117"/>
      <c r="D5" s="119"/>
      <c r="E5" s="121"/>
      <c r="F5" s="127"/>
      <c r="G5" s="127"/>
      <c r="H5" s="31" t="s">
        <v>6</v>
      </c>
      <c r="I5" s="32" t="s">
        <v>7</v>
      </c>
      <c r="J5" s="125"/>
      <c r="K5" s="50" t="s">
        <v>6</v>
      </c>
      <c r="L5" s="51" t="s">
        <v>7</v>
      </c>
      <c r="M5" s="47"/>
      <c r="N5" s="50" t="s">
        <v>6</v>
      </c>
      <c r="O5" s="51" t="s">
        <v>7</v>
      </c>
      <c r="P5" s="47"/>
      <c r="Q5" s="50" t="s">
        <v>6</v>
      </c>
      <c r="R5" s="51" t="s">
        <v>7</v>
      </c>
      <c r="S5" s="47"/>
      <c r="T5" s="50" t="s">
        <v>6</v>
      </c>
      <c r="U5" s="51" t="s">
        <v>7</v>
      </c>
      <c r="V5" s="47"/>
      <c r="W5" s="50" t="s">
        <v>6</v>
      </c>
      <c r="X5" s="51" t="s">
        <v>7</v>
      </c>
      <c r="Y5" s="47"/>
      <c r="Z5" s="50" t="s">
        <v>6</v>
      </c>
      <c r="AA5" s="51" t="s">
        <v>7</v>
      </c>
    </row>
    <row r="6" spans="1:27" s="11" customFormat="1" ht="9.75" customHeight="1" thickBot="1">
      <c r="A6" s="9"/>
      <c r="B6" s="10"/>
      <c r="C6" s="10"/>
      <c r="D6" s="10"/>
      <c r="E6" s="10"/>
      <c r="F6" s="10"/>
      <c r="G6" s="10"/>
      <c r="H6" s="33"/>
      <c r="I6" s="33"/>
      <c r="J6" s="10"/>
      <c r="K6" s="10"/>
      <c r="L6" s="10"/>
      <c r="M6" s="47"/>
      <c r="N6" s="10"/>
      <c r="O6" s="10"/>
      <c r="P6" s="47"/>
      <c r="Q6" s="10"/>
      <c r="R6" s="10"/>
      <c r="S6" s="47"/>
      <c r="T6" s="10"/>
      <c r="U6" s="10"/>
      <c r="V6" s="47"/>
      <c r="W6" s="10"/>
      <c r="X6" s="10"/>
      <c r="Y6" s="47"/>
      <c r="Z6" s="10"/>
      <c r="AA6" s="10"/>
    </row>
    <row r="7" spans="1:27" s="8" customFormat="1" ht="19.5" customHeight="1">
      <c r="A7" s="12">
        <f aca="true" t="shared" si="0" ref="A7:A39">A6+1</f>
        <v>1</v>
      </c>
      <c r="B7" s="83" t="s">
        <v>8</v>
      </c>
      <c r="C7" s="13" t="s">
        <v>48</v>
      </c>
      <c r="D7" s="16">
        <v>1</v>
      </c>
      <c r="E7" s="14"/>
      <c r="F7" s="85">
        <v>6</v>
      </c>
      <c r="G7" s="86">
        <f aca="true" t="shared" si="1" ref="G7:G22">I7/F7</f>
        <v>1511.6666666666667</v>
      </c>
      <c r="H7" s="52">
        <f aca="true" t="shared" si="2" ref="H7:H38">K7+N7+Q7+T7+W7+Z7</f>
        <v>116389</v>
      </c>
      <c r="I7" s="53">
        <f aca="true" t="shared" si="3" ref="I7:I38">L7+O7+R7+U7+X7+AA7</f>
        <v>9070</v>
      </c>
      <c r="J7" s="54">
        <f aca="true" t="shared" si="4" ref="J7:J38">H7/I7</f>
        <v>12.832304299889746</v>
      </c>
      <c r="K7" s="41">
        <v>32144</v>
      </c>
      <c r="L7" s="42">
        <v>2508</v>
      </c>
      <c r="M7" s="38"/>
      <c r="N7" s="41">
        <v>26659</v>
      </c>
      <c r="O7" s="42">
        <v>2055</v>
      </c>
      <c r="P7" s="38"/>
      <c r="Q7" s="41">
        <v>19794</v>
      </c>
      <c r="R7" s="42">
        <v>1574</v>
      </c>
      <c r="S7" s="38"/>
      <c r="T7" s="41">
        <v>23335</v>
      </c>
      <c r="U7" s="42">
        <v>1813</v>
      </c>
      <c r="V7" s="38"/>
      <c r="W7" s="41">
        <v>12872</v>
      </c>
      <c r="X7" s="42">
        <v>995</v>
      </c>
      <c r="Y7" s="38"/>
      <c r="Z7" s="41">
        <v>1585</v>
      </c>
      <c r="AA7" s="42">
        <v>125</v>
      </c>
    </row>
    <row r="8" spans="1:27" s="8" customFormat="1" ht="19.5" customHeight="1">
      <c r="A8" s="12">
        <f t="shared" si="0"/>
        <v>2</v>
      </c>
      <c r="B8" s="81" t="s">
        <v>117</v>
      </c>
      <c r="C8" s="15" t="s">
        <v>122</v>
      </c>
      <c r="D8" s="16">
        <v>1</v>
      </c>
      <c r="E8" s="17" t="s">
        <v>108</v>
      </c>
      <c r="F8" s="85">
        <v>6</v>
      </c>
      <c r="G8" s="86">
        <f t="shared" si="1"/>
        <v>1383.1666666666667</v>
      </c>
      <c r="H8" s="55">
        <f t="shared" si="2"/>
        <v>67200</v>
      </c>
      <c r="I8" s="56">
        <f t="shared" si="3"/>
        <v>8299</v>
      </c>
      <c r="J8" s="57">
        <f t="shared" si="4"/>
        <v>8.097361127846728</v>
      </c>
      <c r="K8" s="43">
        <v>13341</v>
      </c>
      <c r="L8" s="44">
        <v>1690</v>
      </c>
      <c r="M8" s="38"/>
      <c r="N8" s="43">
        <v>17987</v>
      </c>
      <c r="O8" s="44">
        <v>2112</v>
      </c>
      <c r="P8" s="38"/>
      <c r="Q8" s="43">
        <v>12349</v>
      </c>
      <c r="R8" s="44">
        <v>1580</v>
      </c>
      <c r="S8" s="38"/>
      <c r="T8" s="43">
        <v>13888</v>
      </c>
      <c r="U8" s="44">
        <v>1723</v>
      </c>
      <c r="V8" s="38"/>
      <c r="W8" s="43">
        <v>5693</v>
      </c>
      <c r="X8" s="44">
        <v>707</v>
      </c>
      <c r="Y8" s="38"/>
      <c r="Z8" s="43">
        <v>3942</v>
      </c>
      <c r="AA8" s="44">
        <v>487</v>
      </c>
    </row>
    <row r="9" spans="1:27" s="8" customFormat="1" ht="19.5" customHeight="1">
      <c r="A9" s="12">
        <f t="shared" si="0"/>
        <v>3</v>
      </c>
      <c r="B9" s="81" t="s">
        <v>152</v>
      </c>
      <c r="C9" s="15" t="s">
        <v>153</v>
      </c>
      <c r="D9" s="16">
        <v>1</v>
      </c>
      <c r="E9" s="17"/>
      <c r="F9" s="85">
        <v>6</v>
      </c>
      <c r="G9" s="86">
        <f t="shared" si="1"/>
        <v>1340.8333333333333</v>
      </c>
      <c r="H9" s="55">
        <f t="shared" si="2"/>
        <v>59795</v>
      </c>
      <c r="I9" s="56">
        <f t="shared" si="3"/>
        <v>8045</v>
      </c>
      <c r="J9" s="57">
        <f t="shared" si="4"/>
        <v>7.432566811684276</v>
      </c>
      <c r="K9" s="43">
        <v>10514</v>
      </c>
      <c r="L9" s="44">
        <v>1433</v>
      </c>
      <c r="M9" s="38"/>
      <c r="N9" s="43">
        <v>19192</v>
      </c>
      <c r="O9" s="44">
        <v>2470</v>
      </c>
      <c r="P9" s="38"/>
      <c r="Q9" s="43">
        <v>12464</v>
      </c>
      <c r="R9" s="44">
        <v>1739</v>
      </c>
      <c r="S9" s="38"/>
      <c r="T9" s="43">
        <v>9429</v>
      </c>
      <c r="U9" s="44">
        <v>1298</v>
      </c>
      <c r="V9" s="38"/>
      <c r="W9" s="43">
        <v>6133</v>
      </c>
      <c r="X9" s="44">
        <v>829</v>
      </c>
      <c r="Y9" s="38"/>
      <c r="Z9" s="43">
        <v>2063</v>
      </c>
      <c r="AA9" s="44">
        <v>276</v>
      </c>
    </row>
    <row r="10" spans="1:27" s="8" customFormat="1" ht="19.5" customHeight="1">
      <c r="A10" s="12">
        <f t="shared" si="0"/>
        <v>4</v>
      </c>
      <c r="B10" s="80" t="s">
        <v>8</v>
      </c>
      <c r="C10" s="15" t="s">
        <v>15</v>
      </c>
      <c r="D10" s="16">
        <v>1</v>
      </c>
      <c r="E10" s="17"/>
      <c r="F10" s="85">
        <v>3</v>
      </c>
      <c r="G10" s="86">
        <f t="shared" si="1"/>
        <v>2314.6666666666665</v>
      </c>
      <c r="H10" s="55">
        <f t="shared" si="2"/>
        <v>83160</v>
      </c>
      <c r="I10" s="56">
        <f t="shared" si="3"/>
        <v>6944</v>
      </c>
      <c r="J10" s="57">
        <f t="shared" si="4"/>
        <v>11.975806451612904</v>
      </c>
      <c r="K10" s="43">
        <v>28497</v>
      </c>
      <c r="L10" s="44">
        <v>2439</v>
      </c>
      <c r="M10" s="38"/>
      <c r="N10" s="43">
        <v>33031.5</v>
      </c>
      <c r="O10" s="44">
        <v>2708</v>
      </c>
      <c r="P10" s="38"/>
      <c r="Q10" s="43">
        <v>21631.5</v>
      </c>
      <c r="R10" s="44">
        <v>1797</v>
      </c>
      <c r="S10" s="38"/>
      <c r="T10" s="43"/>
      <c r="U10" s="44"/>
      <c r="V10" s="38"/>
      <c r="W10" s="43"/>
      <c r="X10" s="44"/>
      <c r="Y10" s="38"/>
      <c r="Z10" s="43"/>
      <c r="AA10" s="44"/>
    </row>
    <row r="11" spans="1:27" s="8" customFormat="1" ht="19.5" customHeight="1">
      <c r="A11" s="12">
        <f t="shared" si="0"/>
        <v>5</v>
      </c>
      <c r="B11" s="80" t="s">
        <v>8</v>
      </c>
      <c r="C11" s="15" t="s">
        <v>30</v>
      </c>
      <c r="D11" s="16">
        <v>1</v>
      </c>
      <c r="E11" s="17" t="s">
        <v>31</v>
      </c>
      <c r="F11" s="85">
        <v>6</v>
      </c>
      <c r="G11" s="86">
        <f t="shared" si="1"/>
        <v>1128.1666666666667</v>
      </c>
      <c r="H11" s="55">
        <f t="shared" si="2"/>
        <v>46866</v>
      </c>
      <c r="I11" s="56">
        <f t="shared" si="3"/>
        <v>6769</v>
      </c>
      <c r="J11" s="57">
        <f t="shared" si="4"/>
        <v>6.923622396218053</v>
      </c>
      <c r="K11" s="43">
        <v>7538</v>
      </c>
      <c r="L11" s="44">
        <v>1096</v>
      </c>
      <c r="M11" s="38"/>
      <c r="N11" s="43">
        <v>12842</v>
      </c>
      <c r="O11" s="44">
        <v>1724</v>
      </c>
      <c r="P11" s="38"/>
      <c r="Q11" s="43">
        <v>8506</v>
      </c>
      <c r="R11" s="44">
        <v>1227</v>
      </c>
      <c r="S11" s="38"/>
      <c r="T11" s="43">
        <v>7482</v>
      </c>
      <c r="U11" s="44">
        <v>1169</v>
      </c>
      <c r="V11" s="38"/>
      <c r="W11" s="43">
        <v>6108</v>
      </c>
      <c r="X11" s="44">
        <v>889</v>
      </c>
      <c r="Y11" s="38"/>
      <c r="Z11" s="43">
        <v>4390</v>
      </c>
      <c r="AA11" s="44">
        <v>664</v>
      </c>
    </row>
    <row r="12" spans="1:27" s="8" customFormat="1" ht="19.5" customHeight="1">
      <c r="A12" s="12">
        <f t="shared" si="0"/>
        <v>6</v>
      </c>
      <c r="B12" s="80" t="s">
        <v>8</v>
      </c>
      <c r="C12" s="15" t="s">
        <v>22</v>
      </c>
      <c r="D12" s="16">
        <v>1</v>
      </c>
      <c r="E12" s="17" t="s">
        <v>10</v>
      </c>
      <c r="F12" s="85">
        <v>4</v>
      </c>
      <c r="G12" s="86">
        <f t="shared" si="1"/>
        <v>1590.5</v>
      </c>
      <c r="H12" s="55">
        <f t="shared" si="2"/>
        <v>90199</v>
      </c>
      <c r="I12" s="56">
        <f t="shared" si="3"/>
        <v>6362</v>
      </c>
      <c r="J12" s="57">
        <f t="shared" si="4"/>
        <v>14.177774284816095</v>
      </c>
      <c r="K12" s="43">
        <v>26405</v>
      </c>
      <c r="L12" s="44">
        <v>1842</v>
      </c>
      <c r="M12" s="38"/>
      <c r="N12" s="43">
        <v>29992</v>
      </c>
      <c r="O12" s="44">
        <v>2096</v>
      </c>
      <c r="P12" s="38"/>
      <c r="Q12" s="43">
        <v>21219</v>
      </c>
      <c r="R12" s="44">
        <v>1535</v>
      </c>
      <c r="S12" s="38"/>
      <c r="T12" s="43">
        <v>12583</v>
      </c>
      <c r="U12" s="44">
        <v>889</v>
      </c>
      <c r="V12" s="38"/>
      <c r="W12" s="43"/>
      <c r="X12" s="44"/>
      <c r="Y12" s="38"/>
      <c r="Z12" s="43"/>
      <c r="AA12" s="44"/>
    </row>
    <row r="13" spans="1:27" s="8" customFormat="1" ht="19.5" customHeight="1">
      <c r="A13" s="12">
        <f t="shared" si="0"/>
        <v>7</v>
      </c>
      <c r="B13" s="81" t="s">
        <v>105</v>
      </c>
      <c r="C13" s="15" t="s">
        <v>109</v>
      </c>
      <c r="D13" s="16">
        <v>1</v>
      </c>
      <c r="E13" s="17" t="s">
        <v>110</v>
      </c>
      <c r="F13" s="85">
        <v>6</v>
      </c>
      <c r="G13" s="86">
        <f t="shared" si="1"/>
        <v>893.1666666666666</v>
      </c>
      <c r="H13" s="55">
        <f t="shared" si="2"/>
        <v>39656.5</v>
      </c>
      <c r="I13" s="56">
        <f t="shared" si="3"/>
        <v>5359</v>
      </c>
      <c r="J13" s="57">
        <f t="shared" si="4"/>
        <v>7.399981339802202</v>
      </c>
      <c r="K13" s="43">
        <v>8480</v>
      </c>
      <c r="L13" s="44">
        <v>1180</v>
      </c>
      <c r="M13" s="38"/>
      <c r="N13" s="43">
        <v>11500</v>
      </c>
      <c r="O13" s="44">
        <v>1591</v>
      </c>
      <c r="P13" s="38"/>
      <c r="Q13" s="43">
        <v>8106</v>
      </c>
      <c r="R13" s="44">
        <v>1130</v>
      </c>
      <c r="S13" s="38"/>
      <c r="T13" s="43">
        <v>6739</v>
      </c>
      <c r="U13" s="44">
        <v>847</v>
      </c>
      <c r="V13" s="38"/>
      <c r="W13" s="43">
        <v>2875</v>
      </c>
      <c r="X13" s="44">
        <v>364</v>
      </c>
      <c r="Y13" s="38"/>
      <c r="Z13" s="43">
        <v>1956.5</v>
      </c>
      <c r="AA13" s="44">
        <v>247</v>
      </c>
    </row>
    <row r="14" spans="1:27" s="8" customFormat="1" ht="19.5" customHeight="1">
      <c r="A14" s="12">
        <f t="shared" si="0"/>
        <v>8</v>
      </c>
      <c r="B14" s="81" t="s">
        <v>69</v>
      </c>
      <c r="C14" s="15" t="s">
        <v>79</v>
      </c>
      <c r="D14" s="16">
        <v>1</v>
      </c>
      <c r="E14" s="17" t="s">
        <v>72</v>
      </c>
      <c r="F14" s="85">
        <v>5</v>
      </c>
      <c r="G14" s="86">
        <f t="shared" si="1"/>
        <v>1064.6</v>
      </c>
      <c r="H14" s="55">
        <f t="shared" si="2"/>
        <v>53633</v>
      </c>
      <c r="I14" s="56">
        <f t="shared" si="3"/>
        <v>5323</v>
      </c>
      <c r="J14" s="57">
        <f t="shared" si="4"/>
        <v>10.075709186548938</v>
      </c>
      <c r="K14" s="43">
        <v>17460</v>
      </c>
      <c r="L14" s="44">
        <v>1718</v>
      </c>
      <c r="M14" s="38"/>
      <c r="N14" s="43">
        <v>12258</v>
      </c>
      <c r="O14" s="44">
        <v>1208</v>
      </c>
      <c r="P14" s="38"/>
      <c r="Q14" s="43">
        <v>9228</v>
      </c>
      <c r="R14" s="44">
        <v>929</v>
      </c>
      <c r="S14" s="38"/>
      <c r="T14" s="43">
        <v>8192</v>
      </c>
      <c r="U14" s="44">
        <v>816</v>
      </c>
      <c r="V14" s="38"/>
      <c r="W14" s="43">
        <v>6495</v>
      </c>
      <c r="X14" s="44">
        <v>652</v>
      </c>
      <c r="Y14" s="38"/>
      <c r="Z14" s="43"/>
      <c r="AA14" s="44"/>
    </row>
    <row r="15" spans="1:27" s="8" customFormat="1" ht="19.5" customHeight="1">
      <c r="A15" s="12">
        <f t="shared" si="0"/>
        <v>9</v>
      </c>
      <c r="B15" s="81" t="s">
        <v>86</v>
      </c>
      <c r="C15" s="15" t="s">
        <v>91</v>
      </c>
      <c r="D15" s="16">
        <v>1</v>
      </c>
      <c r="E15" s="17" t="s">
        <v>92</v>
      </c>
      <c r="F15" s="85">
        <v>5</v>
      </c>
      <c r="G15" s="86">
        <f t="shared" si="1"/>
        <v>1017</v>
      </c>
      <c r="H15" s="55">
        <f t="shared" si="2"/>
        <v>43567</v>
      </c>
      <c r="I15" s="56">
        <f t="shared" si="3"/>
        <v>5085</v>
      </c>
      <c r="J15" s="57">
        <f t="shared" si="4"/>
        <v>8.567748279252704</v>
      </c>
      <c r="K15" s="43">
        <v>9323</v>
      </c>
      <c r="L15" s="44">
        <v>1128</v>
      </c>
      <c r="M15" s="38"/>
      <c r="N15" s="43">
        <v>13104</v>
      </c>
      <c r="O15" s="44">
        <v>1499</v>
      </c>
      <c r="P15" s="38"/>
      <c r="Q15" s="43">
        <v>9613</v>
      </c>
      <c r="R15" s="44">
        <v>1129</v>
      </c>
      <c r="S15" s="38"/>
      <c r="T15" s="43">
        <v>8396</v>
      </c>
      <c r="U15" s="44">
        <v>971</v>
      </c>
      <c r="V15" s="38"/>
      <c r="W15" s="43">
        <v>3131</v>
      </c>
      <c r="X15" s="44">
        <v>358</v>
      </c>
      <c r="Y15" s="38"/>
      <c r="Z15" s="43"/>
      <c r="AA15" s="44"/>
    </row>
    <row r="16" spans="1:27" s="8" customFormat="1" ht="19.5" customHeight="1">
      <c r="A16" s="12">
        <f t="shared" si="0"/>
        <v>10</v>
      </c>
      <c r="B16" s="80" t="s">
        <v>8</v>
      </c>
      <c r="C16" s="15" t="s">
        <v>12</v>
      </c>
      <c r="D16" s="16">
        <v>1</v>
      </c>
      <c r="E16" s="17"/>
      <c r="F16" s="85">
        <v>4</v>
      </c>
      <c r="G16" s="86">
        <f t="shared" si="1"/>
        <v>1266.5</v>
      </c>
      <c r="H16" s="55">
        <f t="shared" si="2"/>
        <v>44654</v>
      </c>
      <c r="I16" s="56">
        <f t="shared" si="3"/>
        <v>5066</v>
      </c>
      <c r="J16" s="57">
        <f t="shared" si="4"/>
        <v>8.814449269640741</v>
      </c>
      <c r="K16" s="43">
        <v>11278</v>
      </c>
      <c r="L16" s="44">
        <v>1281</v>
      </c>
      <c r="M16" s="38"/>
      <c r="N16" s="43">
        <v>11630</v>
      </c>
      <c r="O16" s="44">
        <v>1301</v>
      </c>
      <c r="P16" s="38"/>
      <c r="Q16" s="43">
        <v>10506</v>
      </c>
      <c r="R16" s="44">
        <v>1204</v>
      </c>
      <c r="S16" s="38"/>
      <c r="T16" s="43">
        <v>11240</v>
      </c>
      <c r="U16" s="44">
        <v>1280</v>
      </c>
      <c r="V16" s="38"/>
      <c r="W16" s="43"/>
      <c r="X16" s="44"/>
      <c r="Y16" s="38"/>
      <c r="Z16" s="43"/>
      <c r="AA16" s="44"/>
    </row>
    <row r="17" spans="1:27" s="8" customFormat="1" ht="19.5" customHeight="1">
      <c r="A17" s="12">
        <f t="shared" si="0"/>
        <v>11</v>
      </c>
      <c r="B17" s="81" t="s">
        <v>100</v>
      </c>
      <c r="C17" s="15" t="s">
        <v>101</v>
      </c>
      <c r="D17" s="16">
        <v>1</v>
      </c>
      <c r="E17" s="17"/>
      <c r="F17" s="85">
        <v>6</v>
      </c>
      <c r="G17" s="86">
        <f t="shared" si="1"/>
        <v>839.1666666666666</v>
      </c>
      <c r="H17" s="55">
        <f t="shared" si="2"/>
        <v>29642</v>
      </c>
      <c r="I17" s="56">
        <f t="shared" si="3"/>
        <v>5035</v>
      </c>
      <c r="J17" s="57">
        <f t="shared" si="4"/>
        <v>5.8871896722939425</v>
      </c>
      <c r="K17" s="43">
        <v>4777</v>
      </c>
      <c r="L17" s="44">
        <v>845</v>
      </c>
      <c r="M17" s="38"/>
      <c r="N17" s="43">
        <v>11264</v>
      </c>
      <c r="O17" s="44">
        <v>1850</v>
      </c>
      <c r="P17" s="38"/>
      <c r="Q17" s="43">
        <v>6983</v>
      </c>
      <c r="R17" s="44">
        <v>1207</v>
      </c>
      <c r="S17" s="38"/>
      <c r="T17" s="43">
        <v>2784</v>
      </c>
      <c r="U17" s="44">
        <v>487</v>
      </c>
      <c r="V17" s="38"/>
      <c r="W17" s="43">
        <v>2715</v>
      </c>
      <c r="X17" s="44">
        <v>456</v>
      </c>
      <c r="Y17" s="38"/>
      <c r="Z17" s="43">
        <v>1119</v>
      </c>
      <c r="AA17" s="44">
        <v>190</v>
      </c>
    </row>
    <row r="18" spans="1:27" s="8" customFormat="1" ht="19.5" customHeight="1">
      <c r="A18" s="12">
        <f t="shared" si="0"/>
        <v>12</v>
      </c>
      <c r="B18" s="80" t="s">
        <v>8</v>
      </c>
      <c r="C18" s="15" t="s">
        <v>23</v>
      </c>
      <c r="D18" s="16">
        <v>1</v>
      </c>
      <c r="E18" s="17" t="s">
        <v>24</v>
      </c>
      <c r="F18" s="85">
        <v>6</v>
      </c>
      <c r="G18" s="86">
        <f t="shared" si="1"/>
        <v>781.1666666666666</v>
      </c>
      <c r="H18" s="55">
        <f t="shared" si="2"/>
        <v>54864</v>
      </c>
      <c r="I18" s="56">
        <f t="shared" si="3"/>
        <v>4687</v>
      </c>
      <c r="J18" s="57">
        <f t="shared" si="4"/>
        <v>11.705568593983358</v>
      </c>
      <c r="K18" s="43">
        <v>18082</v>
      </c>
      <c r="L18" s="44">
        <v>1614</v>
      </c>
      <c r="M18" s="38"/>
      <c r="N18" s="43">
        <v>13284</v>
      </c>
      <c r="O18" s="44">
        <v>1046</v>
      </c>
      <c r="P18" s="38"/>
      <c r="Q18" s="43">
        <v>10664</v>
      </c>
      <c r="R18" s="44">
        <v>933</v>
      </c>
      <c r="S18" s="38"/>
      <c r="T18" s="43">
        <v>7710</v>
      </c>
      <c r="U18" s="44">
        <v>645</v>
      </c>
      <c r="V18" s="38"/>
      <c r="W18" s="43">
        <v>2506</v>
      </c>
      <c r="X18" s="44">
        <v>219</v>
      </c>
      <c r="Y18" s="38"/>
      <c r="Z18" s="43">
        <v>2618</v>
      </c>
      <c r="AA18" s="44">
        <v>230</v>
      </c>
    </row>
    <row r="19" spans="1:27" s="8" customFormat="1" ht="19.5" customHeight="1">
      <c r="A19" s="12">
        <f t="shared" si="0"/>
        <v>13</v>
      </c>
      <c r="B19" s="80" t="s">
        <v>8</v>
      </c>
      <c r="C19" s="15" t="s">
        <v>63</v>
      </c>
      <c r="D19" s="16">
        <v>1</v>
      </c>
      <c r="E19" s="17" t="s">
        <v>10</v>
      </c>
      <c r="F19" s="85">
        <v>3</v>
      </c>
      <c r="G19" s="86">
        <f t="shared" si="1"/>
        <v>1528.6666666666667</v>
      </c>
      <c r="H19" s="55">
        <f t="shared" si="2"/>
        <v>58544.5</v>
      </c>
      <c r="I19" s="56">
        <f t="shared" si="3"/>
        <v>4586</v>
      </c>
      <c r="J19" s="57">
        <f t="shared" si="4"/>
        <v>12.765918011338858</v>
      </c>
      <c r="K19" s="43">
        <v>21566.5</v>
      </c>
      <c r="L19" s="44">
        <v>1700</v>
      </c>
      <c r="M19" s="38"/>
      <c r="N19" s="43">
        <v>26915.5</v>
      </c>
      <c r="O19" s="44">
        <v>2085</v>
      </c>
      <c r="P19" s="38"/>
      <c r="Q19" s="43">
        <v>10062.5</v>
      </c>
      <c r="R19" s="44">
        <v>801</v>
      </c>
      <c r="S19" s="38"/>
      <c r="T19" s="43"/>
      <c r="U19" s="44"/>
      <c r="V19" s="38"/>
      <c r="W19" s="43"/>
      <c r="X19" s="44"/>
      <c r="Y19" s="38"/>
      <c r="Z19" s="43"/>
      <c r="AA19" s="44"/>
    </row>
    <row r="20" spans="1:27" s="8" customFormat="1" ht="19.5" customHeight="1">
      <c r="A20" s="12">
        <f t="shared" si="0"/>
        <v>14</v>
      </c>
      <c r="B20" s="80" t="s">
        <v>8</v>
      </c>
      <c r="C20" s="15" t="s">
        <v>60</v>
      </c>
      <c r="D20" s="16">
        <v>1</v>
      </c>
      <c r="E20" s="17" t="s">
        <v>19</v>
      </c>
      <c r="F20" s="85">
        <v>3</v>
      </c>
      <c r="G20" s="86">
        <f t="shared" si="1"/>
        <v>1501.6666666666667</v>
      </c>
      <c r="H20" s="55">
        <f t="shared" si="2"/>
        <v>55458</v>
      </c>
      <c r="I20" s="56">
        <f t="shared" si="3"/>
        <v>4505</v>
      </c>
      <c r="J20" s="57">
        <f t="shared" si="4"/>
        <v>12.310321864594895</v>
      </c>
      <c r="K20" s="43">
        <v>16880</v>
      </c>
      <c r="L20" s="44">
        <v>1385</v>
      </c>
      <c r="M20" s="38"/>
      <c r="N20" s="43">
        <v>23316</v>
      </c>
      <c r="O20" s="44">
        <v>1875</v>
      </c>
      <c r="P20" s="38"/>
      <c r="Q20" s="43">
        <v>15262</v>
      </c>
      <c r="R20" s="44">
        <v>1245</v>
      </c>
      <c r="S20" s="38"/>
      <c r="T20" s="43"/>
      <c r="U20" s="44"/>
      <c r="V20" s="38"/>
      <c r="W20" s="43"/>
      <c r="X20" s="44"/>
      <c r="Y20" s="38"/>
      <c r="Z20" s="43"/>
      <c r="AA20" s="44"/>
    </row>
    <row r="21" spans="1:27" s="8" customFormat="1" ht="19.5" customHeight="1">
      <c r="A21" s="12">
        <f t="shared" si="0"/>
        <v>15</v>
      </c>
      <c r="B21" s="81" t="s">
        <v>69</v>
      </c>
      <c r="C21" s="15" t="s">
        <v>84</v>
      </c>
      <c r="D21" s="16">
        <v>1</v>
      </c>
      <c r="E21" s="17" t="s">
        <v>26</v>
      </c>
      <c r="F21" s="85">
        <v>6</v>
      </c>
      <c r="G21" s="86">
        <f t="shared" si="1"/>
        <v>747.5</v>
      </c>
      <c r="H21" s="55">
        <f t="shared" si="2"/>
        <v>48003</v>
      </c>
      <c r="I21" s="56">
        <f t="shared" si="3"/>
        <v>4485</v>
      </c>
      <c r="J21" s="57">
        <f t="shared" si="4"/>
        <v>10.703010033444816</v>
      </c>
      <c r="K21" s="43">
        <v>9195</v>
      </c>
      <c r="L21" s="44">
        <v>877</v>
      </c>
      <c r="M21" s="38"/>
      <c r="N21" s="43">
        <v>8175</v>
      </c>
      <c r="O21" s="44">
        <v>753</v>
      </c>
      <c r="P21" s="38"/>
      <c r="Q21" s="43">
        <v>11794</v>
      </c>
      <c r="R21" s="44">
        <v>1108</v>
      </c>
      <c r="S21" s="38"/>
      <c r="T21" s="43">
        <v>11078</v>
      </c>
      <c r="U21" s="44">
        <v>1024</v>
      </c>
      <c r="V21" s="38"/>
      <c r="W21" s="43">
        <v>5488</v>
      </c>
      <c r="X21" s="44">
        <v>514</v>
      </c>
      <c r="Y21" s="38"/>
      <c r="Z21" s="43">
        <v>2273</v>
      </c>
      <c r="AA21" s="44">
        <v>209</v>
      </c>
    </row>
    <row r="22" spans="1:27" s="8" customFormat="1" ht="19.5" customHeight="1">
      <c r="A22" s="12">
        <f t="shared" si="0"/>
        <v>16</v>
      </c>
      <c r="B22" s="80" t="s">
        <v>8</v>
      </c>
      <c r="C22" s="15" t="s">
        <v>52</v>
      </c>
      <c r="D22" s="16">
        <v>1</v>
      </c>
      <c r="E22" s="17" t="s">
        <v>10</v>
      </c>
      <c r="F22" s="85">
        <v>3</v>
      </c>
      <c r="G22" s="86">
        <f t="shared" si="1"/>
        <v>1492.3333333333333</v>
      </c>
      <c r="H22" s="55">
        <f t="shared" si="2"/>
        <v>57524.5</v>
      </c>
      <c r="I22" s="56">
        <f t="shared" si="3"/>
        <v>4477</v>
      </c>
      <c r="J22" s="57">
        <f t="shared" si="4"/>
        <v>12.84889434889435</v>
      </c>
      <c r="K22" s="43">
        <v>23946.5</v>
      </c>
      <c r="L22" s="44">
        <v>1878</v>
      </c>
      <c r="M22" s="38"/>
      <c r="N22" s="43">
        <v>21664</v>
      </c>
      <c r="O22" s="44">
        <v>1661</v>
      </c>
      <c r="P22" s="38"/>
      <c r="Q22" s="43">
        <v>11914</v>
      </c>
      <c r="R22" s="44">
        <v>938</v>
      </c>
      <c r="S22" s="38"/>
      <c r="T22" s="43"/>
      <c r="U22" s="44"/>
      <c r="V22" s="38"/>
      <c r="W22" s="43"/>
      <c r="X22" s="44"/>
      <c r="Y22" s="38"/>
      <c r="Z22" s="43"/>
      <c r="AA22" s="44"/>
    </row>
    <row r="23" spans="1:27" s="8" customFormat="1" ht="19.5" customHeight="1">
      <c r="A23" s="12">
        <f t="shared" si="0"/>
        <v>17</v>
      </c>
      <c r="B23" s="81" t="s">
        <v>117</v>
      </c>
      <c r="C23" s="15" t="s">
        <v>121</v>
      </c>
      <c r="D23" s="16">
        <v>1</v>
      </c>
      <c r="E23" s="17" t="s">
        <v>24</v>
      </c>
      <c r="F23" s="85">
        <v>6</v>
      </c>
      <c r="G23" s="86">
        <v>1220</v>
      </c>
      <c r="H23" s="55">
        <f t="shared" si="2"/>
        <v>27840</v>
      </c>
      <c r="I23" s="56">
        <f t="shared" si="3"/>
        <v>4331</v>
      </c>
      <c r="J23" s="57">
        <f t="shared" si="4"/>
        <v>6.428076656661279</v>
      </c>
      <c r="K23" s="43">
        <v>5130</v>
      </c>
      <c r="L23" s="44">
        <v>814</v>
      </c>
      <c r="M23" s="38"/>
      <c r="N23" s="43">
        <v>8182</v>
      </c>
      <c r="O23" s="44">
        <v>1242</v>
      </c>
      <c r="P23" s="38"/>
      <c r="Q23" s="43">
        <v>6146</v>
      </c>
      <c r="R23" s="44">
        <v>970</v>
      </c>
      <c r="S23" s="38"/>
      <c r="T23" s="43">
        <v>2536</v>
      </c>
      <c r="U23" s="44">
        <v>394</v>
      </c>
      <c r="V23" s="38"/>
      <c r="W23" s="43">
        <v>3248</v>
      </c>
      <c r="X23" s="44">
        <v>510</v>
      </c>
      <c r="Y23" s="38"/>
      <c r="Z23" s="43">
        <v>2598</v>
      </c>
      <c r="AA23" s="44">
        <v>401</v>
      </c>
    </row>
    <row r="24" spans="1:27" s="8" customFormat="1" ht="19.5" customHeight="1">
      <c r="A24" s="12">
        <f t="shared" si="0"/>
        <v>18</v>
      </c>
      <c r="B24" s="80" t="s">
        <v>8</v>
      </c>
      <c r="C24" s="15" t="s">
        <v>38</v>
      </c>
      <c r="D24" s="16">
        <v>1</v>
      </c>
      <c r="E24" s="17"/>
      <c r="F24" s="85">
        <v>6</v>
      </c>
      <c r="G24" s="86">
        <f aca="true" t="shared" si="5" ref="G24:G87">I24/F24</f>
        <v>707.6666666666666</v>
      </c>
      <c r="H24" s="55">
        <f t="shared" si="2"/>
        <v>36064</v>
      </c>
      <c r="I24" s="56">
        <f t="shared" si="3"/>
        <v>4246</v>
      </c>
      <c r="J24" s="57">
        <f t="shared" si="4"/>
        <v>8.493641073951954</v>
      </c>
      <c r="K24" s="43">
        <v>6124</v>
      </c>
      <c r="L24" s="44">
        <v>722</v>
      </c>
      <c r="M24" s="38"/>
      <c r="N24" s="43">
        <v>14460</v>
      </c>
      <c r="O24" s="44">
        <v>1698</v>
      </c>
      <c r="P24" s="38"/>
      <c r="Q24" s="43">
        <v>6610</v>
      </c>
      <c r="R24" s="44">
        <v>780</v>
      </c>
      <c r="S24" s="38"/>
      <c r="T24" s="43">
        <v>4672</v>
      </c>
      <c r="U24" s="44">
        <v>549</v>
      </c>
      <c r="V24" s="38"/>
      <c r="W24" s="43">
        <v>2798</v>
      </c>
      <c r="X24" s="44">
        <v>332</v>
      </c>
      <c r="Y24" s="38"/>
      <c r="Z24" s="43">
        <v>1400</v>
      </c>
      <c r="AA24" s="44">
        <v>165</v>
      </c>
    </row>
    <row r="25" spans="1:27" s="8" customFormat="1" ht="19.5" customHeight="1">
      <c r="A25" s="12">
        <f t="shared" si="0"/>
        <v>19</v>
      </c>
      <c r="B25" s="80" t="s">
        <v>8</v>
      </c>
      <c r="C25" s="15" t="s">
        <v>56</v>
      </c>
      <c r="D25" s="16">
        <v>1</v>
      </c>
      <c r="E25" s="17" t="s">
        <v>19</v>
      </c>
      <c r="F25" s="85">
        <v>3</v>
      </c>
      <c r="G25" s="86">
        <f t="shared" si="5"/>
        <v>1323</v>
      </c>
      <c r="H25" s="55">
        <f t="shared" si="2"/>
        <v>50277.5</v>
      </c>
      <c r="I25" s="56">
        <f t="shared" si="3"/>
        <v>3969</v>
      </c>
      <c r="J25" s="57">
        <f t="shared" si="4"/>
        <v>12.667548500881834</v>
      </c>
      <c r="K25" s="43">
        <v>20810</v>
      </c>
      <c r="L25" s="44">
        <v>1670</v>
      </c>
      <c r="M25" s="38"/>
      <c r="N25" s="43">
        <v>19085.5</v>
      </c>
      <c r="O25" s="44">
        <v>1471</v>
      </c>
      <c r="P25" s="38"/>
      <c r="Q25" s="43">
        <v>10382</v>
      </c>
      <c r="R25" s="44">
        <v>828</v>
      </c>
      <c r="S25" s="38"/>
      <c r="T25" s="43"/>
      <c r="U25" s="44"/>
      <c r="V25" s="38"/>
      <c r="W25" s="43"/>
      <c r="X25" s="44"/>
      <c r="Y25" s="38"/>
      <c r="Z25" s="43"/>
      <c r="AA25" s="44"/>
    </row>
    <row r="26" spans="1:27" s="8" customFormat="1" ht="19.5" customHeight="1">
      <c r="A26" s="12">
        <f t="shared" si="0"/>
        <v>20</v>
      </c>
      <c r="B26" s="81" t="s">
        <v>135</v>
      </c>
      <c r="C26" s="15" t="s">
        <v>137</v>
      </c>
      <c r="D26" s="16">
        <v>1</v>
      </c>
      <c r="E26" s="17" t="s">
        <v>19</v>
      </c>
      <c r="F26" s="85">
        <v>5</v>
      </c>
      <c r="G26" s="86">
        <f t="shared" si="5"/>
        <v>770.8</v>
      </c>
      <c r="H26" s="55">
        <f t="shared" si="2"/>
        <v>35102</v>
      </c>
      <c r="I26" s="56">
        <f t="shared" si="3"/>
        <v>3854</v>
      </c>
      <c r="J26" s="57">
        <f t="shared" si="4"/>
        <v>9.107939802802283</v>
      </c>
      <c r="K26" s="43">
        <v>5585</v>
      </c>
      <c r="L26" s="44">
        <v>612</v>
      </c>
      <c r="M26" s="38"/>
      <c r="N26" s="43">
        <v>11298</v>
      </c>
      <c r="O26" s="44">
        <v>1220</v>
      </c>
      <c r="P26" s="38"/>
      <c r="Q26" s="43">
        <v>9724</v>
      </c>
      <c r="R26" s="44">
        <v>1079</v>
      </c>
      <c r="S26" s="38"/>
      <c r="T26" s="43">
        <v>6428</v>
      </c>
      <c r="U26" s="44">
        <v>709</v>
      </c>
      <c r="V26" s="38"/>
      <c r="W26" s="43">
        <v>2067</v>
      </c>
      <c r="X26" s="44">
        <v>234</v>
      </c>
      <c r="Y26" s="38"/>
      <c r="Z26" s="43"/>
      <c r="AA26" s="44"/>
    </row>
    <row r="27" spans="1:27" s="8" customFormat="1" ht="19.5" customHeight="1">
      <c r="A27" s="12">
        <f t="shared" si="0"/>
        <v>21</v>
      </c>
      <c r="B27" s="81" t="s">
        <v>117</v>
      </c>
      <c r="C27" s="15" t="s">
        <v>118</v>
      </c>
      <c r="D27" s="16">
        <v>1</v>
      </c>
      <c r="E27" s="17" t="s">
        <v>10</v>
      </c>
      <c r="F27" s="85">
        <v>2</v>
      </c>
      <c r="G27" s="86">
        <f t="shared" si="5"/>
        <v>1912.5</v>
      </c>
      <c r="H27" s="55">
        <f t="shared" si="2"/>
        <v>30139</v>
      </c>
      <c r="I27" s="56">
        <f t="shared" si="3"/>
        <v>3825</v>
      </c>
      <c r="J27" s="57">
        <f t="shared" si="4"/>
        <v>7.879477124183007</v>
      </c>
      <c r="K27" s="43">
        <v>11244</v>
      </c>
      <c r="L27" s="44">
        <v>1474</v>
      </c>
      <c r="M27" s="38"/>
      <c r="N27" s="43">
        <v>18895</v>
      </c>
      <c r="O27" s="44">
        <v>2351</v>
      </c>
      <c r="P27" s="38"/>
      <c r="Q27" s="43"/>
      <c r="R27" s="44"/>
      <c r="S27" s="38"/>
      <c r="T27" s="43"/>
      <c r="U27" s="44"/>
      <c r="V27" s="38"/>
      <c r="W27" s="43"/>
      <c r="X27" s="44"/>
      <c r="Y27" s="38"/>
      <c r="Z27" s="43"/>
      <c r="AA27" s="44"/>
    </row>
    <row r="28" spans="1:27" s="8" customFormat="1" ht="19.5" customHeight="1">
      <c r="A28" s="12">
        <f t="shared" si="0"/>
        <v>22</v>
      </c>
      <c r="B28" s="81" t="s">
        <v>86</v>
      </c>
      <c r="C28" s="15" t="s">
        <v>90</v>
      </c>
      <c r="D28" s="16">
        <v>1</v>
      </c>
      <c r="E28" s="17" t="s">
        <v>10</v>
      </c>
      <c r="F28" s="85">
        <v>3</v>
      </c>
      <c r="G28" s="86">
        <f t="shared" si="5"/>
        <v>1258.3333333333333</v>
      </c>
      <c r="H28" s="55">
        <f t="shared" si="2"/>
        <v>44560</v>
      </c>
      <c r="I28" s="56">
        <f t="shared" si="3"/>
        <v>3775</v>
      </c>
      <c r="J28" s="57">
        <f t="shared" si="4"/>
        <v>11.803973509933774</v>
      </c>
      <c r="K28" s="43">
        <v>15615</v>
      </c>
      <c r="L28" s="44">
        <v>1315</v>
      </c>
      <c r="M28" s="38"/>
      <c r="N28" s="43">
        <v>17855</v>
      </c>
      <c r="O28" s="44">
        <v>1501</v>
      </c>
      <c r="P28" s="38"/>
      <c r="Q28" s="43">
        <v>11090</v>
      </c>
      <c r="R28" s="44">
        <v>959</v>
      </c>
      <c r="S28" s="38"/>
      <c r="T28" s="43"/>
      <c r="U28" s="44"/>
      <c r="V28" s="38"/>
      <c r="W28" s="43"/>
      <c r="X28" s="44"/>
      <c r="Y28" s="38"/>
      <c r="Z28" s="43"/>
      <c r="AA28" s="44"/>
    </row>
    <row r="29" spans="1:27" s="8" customFormat="1" ht="19.5" customHeight="1">
      <c r="A29" s="12">
        <f t="shared" si="0"/>
        <v>23</v>
      </c>
      <c r="B29" s="81" t="s">
        <v>117</v>
      </c>
      <c r="C29" s="15" t="s">
        <v>119</v>
      </c>
      <c r="D29" s="16">
        <v>1</v>
      </c>
      <c r="E29" s="17"/>
      <c r="F29" s="85">
        <v>6</v>
      </c>
      <c r="G29" s="86">
        <f t="shared" si="5"/>
        <v>627.8333333333334</v>
      </c>
      <c r="H29" s="55">
        <f t="shared" si="2"/>
        <v>24896</v>
      </c>
      <c r="I29" s="56">
        <f t="shared" si="3"/>
        <v>3767</v>
      </c>
      <c r="J29" s="57">
        <f t="shared" si="4"/>
        <v>6.608972657286966</v>
      </c>
      <c r="K29" s="43">
        <v>2916</v>
      </c>
      <c r="L29" s="44">
        <v>451</v>
      </c>
      <c r="M29" s="38"/>
      <c r="N29" s="43">
        <v>7972</v>
      </c>
      <c r="O29" s="44">
        <v>1166</v>
      </c>
      <c r="P29" s="38"/>
      <c r="Q29" s="43">
        <v>4590</v>
      </c>
      <c r="R29" s="44">
        <v>703</v>
      </c>
      <c r="S29" s="38"/>
      <c r="T29" s="43">
        <v>5312</v>
      </c>
      <c r="U29" s="44">
        <v>820</v>
      </c>
      <c r="V29" s="38"/>
      <c r="W29" s="43">
        <v>2718</v>
      </c>
      <c r="X29" s="44">
        <v>419</v>
      </c>
      <c r="Y29" s="38"/>
      <c r="Z29" s="43">
        <v>1388</v>
      </c>
      <c r="AA29" s="44">
        <v>208</v>
      </c>
    </row>
    <row r="30" spans="1:27" s="8" customFormat="1" ht="19.5" customHeight="1">
      <c r="A30" s="12">
        <f t="shared" si="0"/>
        <v>24</v>
      </c>
      <c r="B30" s="80" t="s">
        <v>8</v>
      </c>
      <c r="C30" s="15" t="s">
        <v>213</v>
      </c>
      <c r="D30" s="16">
        <v>1</v>
      </c>
      <c r="E30" s="17"/>
      <c r="F30" s="85">
        <v>3</v>
      </c>
      <c r="G30" s="86">
        <f t="shared" si="5"/>
        <v>1238</v>
      </c>
      <c r="H30" s="55">
        <f t="shared" si="2"/>
        <v>22242</v>
      </c>
      <c r="I30" s="56">
        <f t="shared" si="3"/>
        <v>3714</v>
      </c>
      <c r="J30" s="57">
        <f t="shared" si="4"/>
        <v>5.988691437802908</v>
      </c>
      <c r="K30" s="43"/>
      <c r="L30" s="44"/>
      <c r="M30" s="38"/>
      <c r="N30" s="43">
        <v>8424</v>
      </c>
      <c r="O30" s="44">
        <v>1404</v>
      </c>
      <c r="P30" s="38"/>
      <c r="Q30" s="43">
        <v>7422</v>
      </c>
      <c r="R30" s="44">
        <v>1241</v>
      </c>
      <c r="S30" s="38"/>
      <c r="T30" s="43">
        <v>6396</v>
      </c>
      <c r="U30" s="44">
        <v>1069</v>
      </c>
      <c r="V30" s="38"/>
      <c r="W30" s="43"/>
      <c r="X30" s="44"/>
      <c r="Y30" s="38"/>
      <c r="Z30" s="43"/>
      <c r="AA30" s="44"/>
    </row>
    <row r="31" spans="1:27" s="8" customFormat="1" ht="19.5" customHeight="1">
      <c r="A31" s="12">
        <f t="shared" si="0"/>
        <v>25</v>
      </c>
      <c r="B31" s="81" t="s">
        <v>141</v>
      </c>
      <c r="C31" s="15" t="s">
        <v>142</v>
      </c>
      <c r="D31" s="16">
        <v>1</v>
      </c>
      <c r="E31" s="17" t="s">
        <v>26</v>
      </c>
      <c r="F31" s="85">
        <v>6</v>
      </c>
      <c r="G31" s="86">
        <f t="shared" si="5"/>
        <v>617</v>
      </c>
      <c r="H31" s="55">
        <f t="shared" si="2"/>
        <v>22844</v>
      </c>
      <c r="I31" s="56">
        <f t="shared" si="3"/>
        <v>3702</v>
      </c>
      <c r="J31" s="57">
        <f t="shared" si="4"/>
        <v>6.170718530524041</v>
      </c>
      <c r="K31" s="43">
        <v>5004</v>
      </c>
      <c r="L31" s="44">
        <v>835</v>
      </c>
      <c r="M31" s="38"/>
      <c r="N31" s="43">
        <v>4566</v>
      </c>
      <c r="O31" s="44">
        <v>729</v>
      </c>
      <c r="P31" s="38"/>
      <c r="Q31" s="43">
        <v>6001</v>
      </c>
      <c r="R31" s="44">
        <v>964</v>
      </c>
      <c r="S31" s="38"/>
      <c r="T31" s="43">
        <v>2349</v>
      </c>
      <c r="U31" s="44">
        <v>379</v>
      </c>
      <c r="V31" s="38"/>
      <c r="W31" s="43">
        <v>3813</v>
      </c>
      <c r="X31" s="44">
        <v>618</v>
      </c>
      <c r="Y31" s="38"/>
      <c r="Z31" s="43">
        <v>1111</v>
      </c>
      <c r="AA31" s="44">
        <v>177</v>
      </c>
    </row>
    <row r="32" spans="1:27" s="8" customFormat="1" ht="19.5" customHeight="1">
      <c r="A32" s="12">
        <f t="shared" si="0"/>
        <v>26</v>
      </c>
      <c r="B32" s="81" t="s">
        <v>69</v>
      </c>
      <c r="C32" s="15" t="s">
        <v>70</v>
      </c>
      <c r="D32" s="16">
        <v>1</v>
      </c>
      <c r="E32" s="17" t="s">
        <v>10</v>
      </c>
      <c r="F32" s="85">
        <v>3</v>
      </c>
      <c r="G32" s="86">
        <f t="shared" si="5"/>
        <v>1185.3333333333333</v>
      </c>
      <c r="H32" s="55">
        <f t="shared" si="2"/>
        <v>40393</v>
      </c>
      <c r="I32" s="56">
        <f t="shared" si="3"/>
        <v>3556</v>
      </c>
      <c r="J32" s="57">
        <f t="shared" si="4"/>
        <v>11.359111361079865</v>
      </c>
      <c r="K32" s="43">
        <v>22101.5</v>
      </c>
      <c r="L32" s="44">
        <v>1932</v>
      </c>
      <c r="M32" s="38"/>
      <c r="N32" s="43">
        <v>13700.5</v>
      </c>
      <c r="O32" s="44">
        <v>1208</v>
      </c>
      <c r="P32" s="38"/>
      <c r="Q32" s="43">
        <v>4591</v>
      </c>
      <c r="R32" s="44">
        <v>416</v>
      </c>
      <c r="S32" s="38"/>
      <c r="T32" s="43"/>
      <c r="U32" s="44"/>
      <c r="V32" s="38"/>
      <c r="W32" s="43"/>
      <c r="X32" s="44"/>
      <c r="Y32" s="38"/>
      <c r="Z32" s="43"/>
      <c r="AA32" s="44"/>
    </row>
    <row r="33" spans="1:27" s="8" customFormat="1" ht="19.5" customHeight="1">
      <c r="A33" s="12">
        <f t="shared" si="0"/>
        <v>27</v>
      </c>
      <c r="B33" s="80" t="s">
        <v>8</v>
      </c>
      <c r="C33" s="15" t="s">
        <v>49</v>
      </c>
      <c r="D33" s="16">
        <v>1</v>
      </c>
      <c r="E33" s="17"/>
      <c r="F33" s="85">
        <v>4</v>
      </c>
      <c r="G33" s="86">
        <f t="shared" si="5"/>
        <v>868.75</v>
      </c>
      <c r="H33" s="55">
        <f t="shared" si="2"/>
        <v>35457</v>
      </c>
      <c r="I33" s="56">
        <f t="shared" si="3"/>
        <v>3475</v>
      </c>
      <c r="J33" s="57">
        <f t="shared" si="4"/>
        <v>10.203453237410072</v>
      </c>
      <c r="K33" s="43">
        <v>14368</v>
      </c>
      <c r="L33" s="44">
        <v>1425</v>
      </c>
      <c r="M33" s="38"/>
      <c r="N33" s="43">
        <v>16472</v>
      </c>
      <c r="O33" s="44">
        <v>1580</v>
      </c>
      <c r="P33" s="38"/>
      <c r="Q33" s="43">
        <v>1719</v>
      </c>
      <c r="R33" s="44">
        <v>180</v>
      </c>
      <c r="S33" s="38"/>
      <c r="T33" s="43">
        <v>2898</v>
      </c>
      <c r="U33" s="44">
        <v>290</v>
      </c>
      <c r="V33" s="38"/>
      <c r="W33" s="43"/>
      <c r="X33" s="44"/>
      <c r="Y33" s="38"/>
      <c r="Z33" s="43"/>
      <c r="AA33" s="44"/>
    </row>
    <row r="34" spans="1:27" s="8" customFormat="1" ht="19.5" customHeight="1">
      <c r="A34" s="12">
        <f t="shared" si="0"/>
        <v>28</v>
      </c>
      <c r="B34" s="80" t="s">
        <v>8</v>
      </c>
      <c r="C34" s="15" t="s">
        <v>13</v>
      </c>
      <c r="D34" s="16">
        <v>1</v>
      </c>
      <c r="E34" s="17"/>
      <c r="F34" s="85">
        <v>5</v>
      </c>
      <c r="G34" s="86">
        <f t="shared" si="5"/>
        <v>686.2</v>
      </c>
      <c r="H34" s="55">
        <f t="shared" si="2"/>
        <v>29766</v>
      </c>
      <c r="I34" s="56">
        <f t="shared" si="3"/>
        <v>3431</v>
      </c>
      <c r="J34" s="57">
        <f t="shared" si="4"/>
        <v>8.675604779947538</v>
      </c>
      <c r="K34" s="43">
        <v>8130</v>
      </c>
      <c r="L34" s="44">
        <v>951</v>
      </c>
      <c r="M34" s="38"/>
      <c r="N34" s="43">
        <v>9478</v>
      </c>
      <c r="O34" s="44">
        <v>1071</v>
      </c>
      <c r="P34" s="38"/>
      <c r="Q34" s="43">
        <v>8086</v>
      </c>
      <c r="R34" s="44">
        <v>941</v>
      </c>
      <c r="S34" s="38"/>
      <c r="T34" s="43">
        <v>3748</v>
      </c>
      <c r="U34" s="44">
        <v>432</v>
      </c>
      <c r="V34" s="38"/>
      <c r="W34" s="43">
        <v>324</v>
      </c>
      <c r="X34" s="44">
        <v>36</v>
      </c>
      <c r="Y34" s="38"/>
      <c r="Z34" s="43"/>
      <c r="AA34" s="44"/>
    </row>
    <row r="35" spans="1:27" s="8" customFormat="1" ht="19.5" customHeight="1">
      <c r="A35" s="12">
        <f t="shared" si="0"/>
        <v>29</v>
      </c>
      <c r="B35" s="80" t="s">
        <v>8</v>
      </c>
      <c r="C35" s="15" t="s">
        <v>27</v>
      </c>
      <c r="D35" s="16">
        <v>1</v>
      </c>
      <c r="E35" s="17" t="s">
        <v>19</v>
      </c>
      <c r="F35" s="85">
        <v>3</v>
      </c>
      <c r="G35" s="86">
        <f t="shared" si="5"/>
        <v>1132</v>
      </c>
      <c r="H35" s="55">
        <f t="shared" si="2"/>
        <v>47136.5</v>
      </c>
      <c r="I35" s="56">
        <f t="shared" si="3"/>
        <v>3396</v>
      </c>
      <c r="J35" s="57">
        <f t="shared" si="4"/>
        <v>13.880005889281508</v>
      </c>
      <c r="K35" s="43">
        <v>17664</v>
      </c>
      <c r="L35" s="44">
        <v>1289</v>
      </c>
      <c r="M35" s="38"/>
      <c r="N35" s="43">
        <v>22300.5</v>
      </c>
      <c r="O35" s="44">
        <v>1589</v>
      </c>
      <c r="P35" s="38"/>
      <c r="Q35" s="43">
        <v>7172</v>
      </c>
      <c r="R35" s="44">
        <v>518</v>
      </c>
      <c r="S35" s="38"/>
      <c r="T35" s="43"/>
      <c r="U35" s="44"/>
      <c r="V35" s="38"/>
      <c r="W35" s="43"/>
      <c r="X35" s="44"/>
      <c r="Y35" s="38"/>
      <c r="Z35" s="43"/>
      <c r="AA35" s="44"/>
    </row>
    <row r="36" spans="1:27" s="8" customFormat="1" ht="19.5" customHeight="1">
      <c r="A36" s="12">
        <f t="shared" si="0"/>
        <v>30</v>
      </c>
      <c r="B36" s="81" t="s">
        <v>97</v>
      </c>
      <c r="C36" s="15" t="s">
        <v>99</v>
      </c>
      <c r="D36" s="16">
        <v>1</v>
      </c>
      <c r="E36" s="17" t="s">
        <v>19</v>
      </c>
      <c r="F36" s="85">
        <v>3</v>
      </c>
      <c r="G36" s="86">
        <f t="shared" si="5"/>
        <v>1107</v>
      </c>
      <c r="H36" s="55">
        <f t="shared" si="2"/>
        <v>34751</v>
      </c>
      <c r="I36" s="56">
        <f t="shared" si="3"/>
        <v>3321</v>
      </c>
      <c r="J36" s="57">
        <f t="shared" si="4"/>
        <v>10.464016862390846</v>
      </c>
      <c r="K36" s="43">
        <v>12744</v>
      </c>
      <c r="L36" s="44">
        <v>1243</v>
      </c>
      <c r="M36" s="38"/>
      <c r="N36" s="43">
        <v>15835.5</v>
      </c>
      <c r="O36" s="44">
        <v>1483</v>
      </c>
      <c r="P36" s="38"/>
      <c r="Q36" s="43">
        <v>6171.5</v>
      </c>
      <c r="R36" s="44">
        <v>595</v>
      </c>
      <c r="S36" s="38"/>
      <c r="T36" s="43"/>
      <c r="U36" s="44"/>
      <c r="V36" s="38"/>
      <c r="W36" s="43"/>
      <c r="X36" s="44"/>
      <c r="Y36" s="38"/>
      <c r="Z36" s="43"/>
      <c r="AA36" s="44"/>
    </row>
    <row r="37" spans="1:27" s="8" customFormat="1" ht="19.5" customHeight="1">
      <c r="A37" s="12">
        <f t="shared" si="0"/>
        <v>31</v>
      </c>
      <c r="B37" s="81" t="s">
        <v>152</v>
      </c>
      <c r="C37" s="15" t="s">
        <v>154</v>
      </c>
      <c r="D37" s="16">
        <v>1</v>
      </c>
      <c r="E37" s="17" t="s">
        <v>155</v>
      </c>
      <c r="F37" s="85">
        <v>6</v>
      </c>
      <c r="G37" s="86">
        <f t="shared" si="5"/>
        <v>546.1666666666666</v>
      </c>
      <c r="H37" s="55">
        <f t="shared" si="2"/>
        <v>23359.5</v>
      </c>
      <c r="I37" s="56">
        <f t="shared" si="3"/>
        <v>3277</v>
      </c>
      <c r="J37" s="57">
        <f t="shared" si="4"/>
        <v>7.128318584070796</v>
      </c>
      <c r="K37" s="43">
        <v>3612</v>
      </c>
      <c r="L37" s="44">
        <v>530</v>
      </c>
      <c r="M37" s="38"/>
      <c r="N37" s="43">
        <v>10593</v>
      </c>
      <c r="O37" s="44">
        <v>1445</v>
      </c>
      <c r="P37" s="38"/>
      <c r="Q37" s="43">
        <v>3519</v>
      </c>
      <c r="R37" s="44">
        <v>498</v>
      </c>
      <c r="S37" s="38"/>
      <c r="T37" s="43">
        <v>2545.5</v>
      </c>
      <c r="U37" s="44">
        <v>364</v>
      </c>
      <c r="V37" s="38"/>
      <c r="W37" s="43">
        <v>2032.5</v>
      </c>
      <c r="X37" s="44">
        <v>291</v>
      </c>
      <c r="Y37" s="38"/>
      <c r="Z37" s="43">
        <v>1057.5</v>
      </c>
      <c r="AA37" s="44">
        <v>149</v>
      </c>
    </row>
    <row r="38" spans="1:27" s="8" customFormat="1" ht="19.5" customHeight="1">
      <c r="A38" s="12">
        <f t="shared" si="0"/>
        <v>32</v>
      </c>
      <c r="B38" s="80" t="s">
        <v>8</v>
      </c>
      <c r="C38" s="15" t="s">
        <v>18</v>
      </c>
      <c r="D38" s="16">
        <v>1</v>
      </c>
      <c r="E38" s="17" t="s">
        <v>19</v>
      </c>
      <c r="F38" s="85">
        <v>3</v>
      </c>
      <c r="G38" s="86">
        <f t="shared" si="5"/>
        <v>1084.6666666666667</v>
      </c>
      <c r="H38" s="55">
        <f t="shared" si="2"/>
        <v>36814</v>
      </c>
      <c r="I38" s="56">
        <f t="shared" si="3"/>
        <v>3254</v>
      </c>
      <c r="J38" s="57">
        <f t="shared" si="4"/>
        <v>11.313460356484327</v>
      </c>
      <c r="K38" s="43">
        <v>11457</v>
      </c>
      <c r="L38" s="44">
        <v>1023</v>
      </c>
      <c r="M38" s="38"/>
      <c r="N38" s="43">
        <v>16955</v>
      </c>
      <c r="O38" s="44">
        <v>1477</v>
      </c>
      <c r="P38" s="38"/>
      <c r="Q38" s="43">
        <v>8402</v>
      </c>
      <c r="R38" s="44">
        <v>754</v>
      </c>
      <c r="S38" s="38"/>
      <c r="T38" s="43"/>
      <c r="U38" s="44"/>
      <c r="V38" s="38"/>
      <c r="W38" s="43"/>
      <c r="X38" s="44"/>
      <c r="Y38" s="38"/>
      <c r="Z38" s="43"/>
      <c r="AA38" s="44"/>
    </row>
    <row r="39" spans="1:27" s="8" customFormat="1" ht="19.5" customHeight="1">
      <c r="A39" s="12">
        <f t="shared" si="0"/>
        <v>33</v>
      </c>
      <c r="B39" s="81" t="s">
        <v>170</v>
      </c>
      <c r="C39" s="15" t="s">
        <v>171</v>
      </c>
      <c r="D39" s="16">
        <v>1</v>
      </c>
      <c r="E39" s="17"/>
      <c r="F39" s="85">
        <v>6</v>
      </c>
      <c r="G39" s="86">
        <f t="shared" si="5"/>
        <v>537.6666666666666</v>
      </c>
      <c r="H39" s="55">
        <f aca="true" t="shared" si="6" ref="H39:H70">K39+N39+Q39+T39+W39+Z39</f>
        <v>20356</v>
      </c>
      <c r="I39" s="56">
        <f aca="true" t="shared" si="7" ref="I39:I70">L39+O39+R39+U39+X39+AA39</f>
        <v>3226</v>
      </c>
      <c r="J39" s="57">
        <f aca="true" t="shared" si="8" ref="J39:J70">H39/I39</f>
        <v>6.309981401115933</v>
      </c>
      <c r="K39" s="43">
        <v>3103</v>
      </c>
      <c r="L39" s="44">
        <v>502</v>
      </c>
      <c r="M39" s="38"/>
      <c r="N39" s="43">
        <v>5841</v>
      </c>
      <c r="O39" s="44">
        <v>919</v>
      </c>
      <c r="P39" s="38"/>
      <c r="Q39" s="43">
        <v>4017</v>
      </c>
      <c r="R39" s="44">
        <v>628</v>
      </c>
      <c r="S39" s="38"/>
      <c r="T39" s="43">
        <v>3804</v>
      </c>
      <c r="U39" s="44">
        <v>608</v>
      </c>
      <c r="V39" s="38"/>
      <c r="W39" s="43">
        <v>1983</v>
      </c>
      <c r="X39" s="44">
        <v>315</v>
      </c>
      <c r="Y39" s="38"/>
      <c r="Z39" s="43">
        <v>1608</v>
      </c>
      <c r="AA39" s="44">
        <v>254</v>
      </c>
    </row>
    <row r="40" spans="1:27" s="8" customFormat="1" ht="19.5" customHeight="1">
      <c r="A40" s="12">
        <f aca="true" t="shared" si="9" ref="A40:A47">A39+1</f>
        <v>34</v>
      </c>
      <c r="B40" s="81" t="s">
        <v>69</v>
      </c>
      <c r="C40" s="15" t="s">
        <v>85</v>
      </c>
      <c r="D40" s="16">
        <v>1</v>
      </c>
      <c r="E40" s="17" t="s">
        <v>19</v>
      </c>
      <c r="F40" s="85">
        <v>5</v>
      </c>
      <c r="G40" s="86">
        <f t="shared" si="5"/>
        <v>627.8</v>
      </c>
      <c r="H40" s="55">
        <f t="shared" si="6"/>
        <v>36288</v>
      </c>
      <c r="I40" s="56">
        <f t="shared" si="7"/>
        <v>3139</v>
      </c>
      <c r="J40" s="57">
        <f t="shared" si="8"/>
        <v>11.560369544440904</v>
      </c>
      <c r="K40" s="43">
        <v>9447.5</v>
      </c>
      <c r="L40" s="44">
        <v>832</v>
      </c>
      <c r="M40" s="38"/>
      <c r="N40" s="43">
        <v>8998.5</v>
      </c>
      <c r="O40" s="44">
        <v>763</v>
      </c>
      <c r="P40" s="38"/>
      <c r="Q40" s="43">
        <v>7842</v>
      </c>
      <c r="R40" s="44">
        <v>686</v>
      </c>
      <c r="S40" s="38"/>
      <c r="T40" s="43">
        <v>6293.5</v>
      </c>
      <c r="U40" s="44">
        <v>539</v>
      </c>
      <c r="V40" s="38"/>
      <c r="W40" s="43">
        <v>3706.5</v>
      </c>
      <c r="X40" s="44">
        <v>319</v>
      </c>
      <c r="Y40" s="38"/>
      <c r="Z40" s="43"/>
      <c r="AA40" s="44"/>
    </row>
    <row r="41" spans="1:27" s="8" customFormat="1" ht="19.5" customHeight="1">
      <c r="A41" s="12">
        <f t="shared" si="9"/>
        <v>35</v>
      </c>
      <c r="B41" s="81" t="s">
        <v>69</v>
      </c>
      <c r="C41" s="15" t="s">
        <v>82</v>
      </c>
      <c r="D41" s="16">
        <v>1</v>
      </c>
      <c r="E41" s="17" t="s">
        <v>19</v>
      </c>
      <c r="F41" s="85">
        <v>4</v>
      </c>
      <c r="G41" s="86">
        <f t="shared" si="5"/>
        <v>783</v>
      </c>
      <c r="H41" s="55">
        <f t="shared" si="6"/>
        <v>37602</v>
      </c>
      <c r="I41" s="56">
        <f t="shared" si="7"/>
        <v>3132</v>
      </c>
      <c r="J41" s="57">
        <f t="shared" si="8"/>
        <v>12.005747126436782</v>
      </c>
      <c r="K41" s="43">
        <v>11965.5</v>
      </c>
      <c r="L41" s="44">
        <v>1028</v>
      </c>
      <c r="M41" s="38"/>
      <c r="N41" s="43">
        <v>12261</v>
      </c>
      <c r="O41" s="44">
        <v>1002</v>
      </c>
      <c r="P41" s="38"/>
      <c r="Q41" s="43">
        <v>10009</v>
      </c>
      <c r="R41" s="44">
        <v>818</v>
      </c>
      <c r="S41" s="38"/>
      <c r="T41" s="43">
        <v>3366.5</v>
      </c>
      <c r="U41" s="44">
        <v>284</v>
      </c>
      <c r="V41" s="38"/>
      <c r="W41" s="43"/>
      <c r="X41" s="44"/>
      <c r="Y41" s="38"/>
      <c r="Z41" s="43"/>
      <c r="AA41" s="44"/>
    </row>
    <row r="42" spans="1:27" s="8" customFormat="1" ht="19.5" customHeight="1">
      <c r="A42" s="12">
        <f t="shared" si="9"/>
        <v>36</v>
      </c>
      <c r="B42" s="81" t="s">
        <v>100</v>
      </c>
      <c r="C42" s="15" t="s">
        <v>24</v>
      </c>
      <c r="D42" s="16">
        <v>1</v>
      </c>
      <c r="E42" s="17" t="s">
        <v>31</v>
      </c>
      <c r="F42" s="85">
        <v>3</v>
      </c>
      <c r="G42" s="86">
        <f t="shared" si="5"/>
        <v>1042</v>
      </c>
      <c r="H42" s="55">
        <f t="shared" si="6"/>
        <v>18005</v>
      </c>
      <c r="I42" s="56">
        <f t="shared" si="7"/>
        <v>3126</v>
      </c>
      <c r="J42" s="57">
        <f t="shared" si="8"/>
        <v>5.759756877799104</v>
      </c>
      <c r="K42" s="43">
        <v>3393</v>
      </c>
      <c r="L42" s="44">
        <v>576</v>
      </c>
      <c r="M42" s="38"/>
      <c r="N42" s="43">
        <v>4904</v>
      </c>
      <c r="O42" s="44">
        <v>779</v>
      </c>
      <c r="P42" s="38"/>
      <c r="Q42" s="43">
        <v>3260</v>
      </c>
      <c r="R42" s="44">
        <v>591</v>
      </c>
      <c r="S42" s="38"/>
      <c r="T42" s="43">
        <v>2721</v>
      </c>
      <c r="U42" s="44">
        <v>453</v>
      </c>
      <c r="V42" s="38"/>
      <c r="W42" s="43">
        <v>2935</v>
      </c>
      <c r="X42" s="44">
        <v>563</v>
      </c>
      <c r="Y42" s="38"/>
      <c r="Z42" s="43">
        <v>792</v>
      </c>
      <c r="AA42" s="44">
        <v>164</v>
      </c>
    </row>
    <row r="43" spans="1:27" s="8" customFormat="1" ht="19.5" customHeight="1">
      <c r="A43" s="12">
        <f t="shared" si="9"/>
        <v>37</v>
      </c>
      <c r="B43" s="80" t="s">
        <v>8</v>
      </c>
      <c r="C43" s="15" t="s">
        <v>20</v>
      </c>
      <c r="D43" s="16">
        <v>1</v>
      </c>
      <c r="E43" s="17" t="s">
        <v>19</v>
      </c>
      <c r="F43" s="85">
        <v>2</v>
      </c>
      <c r="G43" s="86">
        <f t="shared" si="5"/>
        <v>1532.5</v>
      </c>
      <c r="H43" s="55">
        <f t="shared" si="6"/>
        <v>44776.5</v>
      </c>
      <c r="I43" s="56">
        <f t="shared" si="7"/>
        <v>3065</v>
      </c>
      <c r="J43" s="57">
        <f t="shared" si="8"/>
        <v>14.608972267536705</v>
      </c>
      <c r="K43" s="43">
        <v>27408</v>
      </c>
      <c r="L43" s="44">
        <v>1897</v>
      </c>
      <c r="M43" s="38"/>
      <c r="N43" s="43">
        <v>17368.5</v>
      </c>
      <c r="O43" s="44">
        <v>1168</v>
      </c>
      <c r="P43" s="38"/>
      <c r="Q43" s="43"/>
      <c r="R43" s="44"/>
      <c r="S43" s="38"/>
      <c r="T43" s="43"/>
      <c r="U43" s="44"/>
      <c r="V43" s="38"/>
      <c r="W43" s="43"/>
      <c r="X43" s="44"/>
      <c r="Y43" s="38"/>
      <c r="Z43" s="43"/>
      <c r="AA43" s="44"/>
    </row>
    <row r="44" spans="1:27" s="8" customFormat="1" ht="19.5" customHeight="1">
      <c r="A44" s="12">
        <f t="shared" si="9"/>
        <v>38</v>
      </c>
      <c r="B44" s="81" t="s">
        <v>8</v>
      </c>
      <c r="C44" s="15" t="s">
        <v>9</v>
      </c>
      <c r="D44" s="16">
        <v>1</v>
      </c>
      <c r="E44" s="17" t="s">
        <v>10</v>
      </c>
      <c r="F44" s="85">
        <v>3</v>
      </c>
      <c r="G44" s="86">
        <f t="shared" si="5"/>
        <v>1005.6666666666666</v>
      </c>
      <c r="H44" s="55">
        <f t="shared" si="6"/>
        <v>33007</v>
      </c>
      <c r="I44" s="56">
        <f t="shared" si="7"/>
        <v>3017</v>
      </c>
      <c r="J44" s="57">
        <f t="shared" si="8"/>
        <v>10.940338084189593</v>
      </c>
      <c r="K44" s="43">
        <v>14124</v>
      </c>
      <c r="L44" s="44">
        <v>1305</v>
      </c>
      <c r="M44" s="38"/>
      <c r="N44" s="43">
        <v>14995</v>
      </c>
      <c r="O44" s="44">
        <v>1346</v>
      </c>
      <c r="P44" s="38"/>
      <c r="Q44" s="43">
        <v>3888</v>
      </c>
      <c r="R44" s="44">
        <v>366</v>
      </c>
      <c r="S44" s="38"/>
      <c r="T44" s="43"/>
      <c r="U44" s="44"/>
      <c r="V44" s="38"/>
      <c r="W44" s="43"/>
      <c r="X44" s="44"/>
      <c r="Y44" s="38"/>
      <c r="Z44" s="43"/>
      <c r="AA44" s="44"/>
    </row>
    <row r="45" spans="1:27" s="8" customFormat="1" ht="19.5" customHeight="1">
      <c r="A45" s="12">
        <f t="shared" si="9"/>
        <v>39</v>
      </c>
      <c r="B45" s="80" t="s">
        <v>8</v>
      </c>
      <c r="C45" s="15" t="s">
        <v>16</v>
      </c>
      <c r="D45" s="16">
        <v>1</v>
      </c>
      <c r="E45" s="17"/>
      <c r="F45" s="85">
        <v>5</v>
      </c>
      <c r="G45" s="86">
        <f t="shared" si="5"/>
        <v>574</v>
      </c>
      <c r="H45" s="55">
        <f t="shared" si="6"/>
        <v>37433.5</v>
      </c>
      <c r="I45" s="56">
        <f t="shared" si="7"/>
        <v>2870</v>
      </c>
      <c r="J45" s="57">
        <f t="shared" si="8"/>
        <v>13.043031358885017</v>
      </c>
      <c r="K45" s="43">
        <v>13743</v>
      </c>
      <c r="L45" s="44">
        <v>1061</v>
      </c>
      <c r="M45" s="38"/>
      <c r="N45" s="43">
        <v>9134</v>
      </c>
      <c r="O45" s="44">
        <v>673</v>
      </c>
      <c r="P45" s="38"/>
      <c r="Q45" s="43">
        <v>6792</v>
      </c>
      <c r="R45" s="44">
        <v>534</v>
      </c>
      <c r="S45" s="38"/>
      <c r="T45" s="43">
        <v>5545.5</v>
      </c>
      <c r="U45" s="44">
        <v>427</v>
      </c>
      <c r="V45" s="38"/>
      <c r="W45" s="43">
        <v>2219</v>
      </c>
      <c r="X45" s="44">
        <v>175</v>
      </c>
      <c r="Y45" s="38"/>
      <c r="Z45" s="43"/>
      <c r="AA45" s="44"/>
    </row>
    <row r="46" spans="1:27" s="8" customFormat="1" ht="19.5" customHeight="1">
      <c r="A46" s="12">
        <f t="shared" si="9"/>
        <v>40</v>
      </c>
      <c r="B46" s="81" t="s">
        <v>86</v>
      </c>
      <c r="C46" s="15" t="s">
        <v>88</v>
      </c>
      <c r="D46" s="16">
        <v>1</v>
      </c>
      <c r="E46" s="17"/>
      <c r="F46" s="85">
        <v>5</v>
      </c>
      <c r="G46" s="86">
        <f t="shared" si="5"/>
        <v>571.8</v>
      </c>
      <c r="H46" s="55">
        <f t="shared" si="6"/>
        <v>22045</v>
      </c>
      <c r="I46" s="56">
        <f t="shared" si="7"/>
        <v>2859</v>
      </c>
      <c r="J46" s="57">
        <f t="shared" si="8"/>
        <v>7.710738020286813</v>
      </c>
      <c r="K46" s="43">
        <v>4175</v>
      </c>
      <c r="L46" s="44">
        <v>541</v>
      </c>
      <c r="M46" s="38"/>
      <c r="N46" s="43">
        <v>6449</v>
      </c>
      <c r="O46" s="44">
        <v>823</v>
      </c>
      <c r="P46" s="38"/>
      <c r="Q46" s="43">
        <v>4240</v>
      </c>
      <c r="R46" s="44">
        <v>560</v>
      </c>
      <c r="S46" s="38"/>
      <c r="T46" s="43">
        <v>4325</v>
      </c>
      <c r="U46" s="44">
        <v>563</v>
      </c>
      <c r="V46" s="38"/>
      <c r="W46" s="43">
        <v>2856</v>
      </c>
      <c r="X46" s="44">
        <v>372</v>
      </c>
      <c r="Y46" s="38"/>
      <c r="Z46" s="43"/>
      <c r="AA46" s="44"/>
    </row>
    <row r="47" spans="1:27" s="8" customFormat="1" ht="19.5" customHeight="1">
      <c r="A47" s="12">
        <f t="shared" si="9"/>
        <v>41</v>
      </c>
      <c r="B47" s="81" t="s">
        <v>197</v>
      </c>
      <c r="C47" s="15" t="s">
        <v>201</v>
      </c>
      <c r="D47" s="16">
        <v>1</v>
      </c>
      <c r="E47" s="17" t="s">
        <v>24</v>
      </c>
      <c r="F47" s="85">
        <v>4</v>
      </c>
      <c r="G47" s="86">
        <f t="shared" si="5"/>
        <v>714.5</v>
      </c>
      <c r="H47" s="55">
        <f t="shared" si="6"/>
        <v>20067</v>
      </c>
      <c r="I47" s="56">
        <f t="shared" si="7"/>
        <v>2858</v>
      </c>
      <c r="J47" s="57">
        <f t="shared" si="8"/>
        <v>7.021343596920924</v>
      </c>
      <c r="K47" s="43">
        <v>4035.5</v>
      </c>
      <c r="L47" s="44">
        <v>591</v>
      </c>
      <c r="M47" s="38"/>
      <c r="N47" s="43">
        <v>9074.5</v>
      </c>
      <c r="O47" s="44">
        <v>1225</v>
      </c>
      <c r="P47" s="38"/>
      <c r="Q47" s="43">
        <v>4562</v>
      </c>
      <c r="R47" s="44">
        <v>682</v>
      </c>
      <c r="S47" s="38"/>
      <c r="T47" s="43">
        <v>2395</v>
      </c>
      <c r="U47" s="44">
        <v>360</v>
      </c>
      <c r="V47" s="38"/>
      <c r="W47" s="43"/>
      <c r="X47" s="44"/>
      <c r="Y47" s="38"/>
      <c r="Z47" s="43"/>
      <c r="AA47" s="44"/>
    </row>
    <row r="48" spans="1:27" s="8" customFormat="1" ht="19.5" customHeight="1">
      <c r="A48" s="12">
        <f aca="true" t="shared" si="10" ref="A48:A79">A47+1</f>
        <v>42</v>
      </c>
      <c r="B48" s="81" t="s">
        <v>86</v>
      </c>
      <c r="C48" s="15" t="s">
        <v>89</v>
      </c>
      <c r="D48" s="16">
        <v>1</v>
      </c>
      <c r="E48" s="17" t="s">
        <v>26</v>
      </c>
      <c r="F48" s="85">
        <v>6</v>
      </c>
      <c r="G48" s="86">
        <f t="shared" si="5"/>
        <v>452.3333333333333</v>
      </c>
      <c r="H48" s="55">
        <f t="shared" si="6"/>
        <v>18380</v>
      </c>
      <c r="I48" s="56">
        <f t="shared" si="7"/>
        <v>2714</v>
      </c>
      <c r="J48" s="57">
        <f t="shared" si="8"/>
        <v>6.772291820191599</v>
      </c>
      <c r="K48" s="43">
        <v>3991</v>
      </c>
      <c r="L48" s="44">
        <v>607</v>
      </c>
      <c r="M48" s="38"/>
      <c r="N48" s="43">
        <v>4307</v>
      </c>
      <c r="O48" s="44">
        <v>613</v>
      </c>
      <c r="P48" s="38"/>
      <c r="Q48" s="43">
        <v>4141</v>
      </c>
      <c r="R48" s="44">
        <v>617</v>
      </c>
      <c r="S48" s="38"/>
      <c r="T48" s="43">
        <v>3129</v>
      </c>
      <c r="U48" s="44">
        <v>467</v>
      </c>
      <c r="V48" s="38"/>
      <c r="W48" s="43">
        <v>1710</v>
      </c>
      <c r="X48" s="44">
        <v>250</v>
      </c>
      <c r="Y48" s="38"/>
      <c r="Z48" s="43">
        <v>1102</v>
      </c>
      <c r="AA48" s="44">
        <v>160</v>
      </c>
    </row>
    <row r="49" spans="1:27" s="8" customFormat="1" ht="19.5" customHeight="1">
      <c r="A49" s="12">
        <f t="shared" si="10"/>
        <v>43</v>
      </c>
      <c r="B49" s="81" t="s">
        <v>135</v>
      </c>
      <c r="C49" s="15" t="s">
        <v>138</v>
      </c>
      <c r="D49" s="16">
        <v>1</v>
      </c>
      <c r="E49" s="17" t="s">
        <v>19</v>
      </c>
      <c r="F49" s="85">
        <v>3</v>
      </c>
      <c r="G49" s="86">
        <f t="shared" si="5"/>
        <v>877.3333333333334</v>
      </c>
      <c r="H49" s="55">
        <f t="shared" si="6"/>
        <v>14814</v>
      </c>
      <c r="I49" s="56">
        <f t="shared" si="7"/>
        <v>2632</v>
      </c>
      <c r="J49" s="57">
        <f t="shared" si="8"/>
        <v>5.628419452887538</v>
      </c>
      <c r="K49" s="43">
        <v>7634</v>
      </c>
      <c r="L49" s="44">
        <v>1454</v>
      </c>
      <c r="M49" s="38"/>
      <c r="N49" s="43">
        <v>5202</v>
      </c>
      <c r="O49" s="44">
        <v>796</v>
      </c>
      <c r="P49" s="38"/>
      <c r="Q49" s="43">
        <v>1978</v>
      </c>
      <c r="R49" s="44">
        <v>382</v>
      </c>
      <c r="S49" s="38"/>
      <c r="T49" s="43"/>
      <c r="U49" s="44"/>
      <c r="V49" s="38"/>
      <c r="W49" s="43"/>
      <c r="X49" s="44"/>
      <c r="Y49" s="38"/>
      <c r="Z49" s="43"/>
      <c r="AA49" s="44"/>
    </row>
    <row r="50" spans="1:27" s="8" customFormat="1" ht="19.5" customHeight="1">
      <c r="A50" s="12">
        <f t="shared" si="10"/>
        <v>44</v>
      </c>
      <c r="B50" s="80" t="s">
        <v>8</v>
      </c>
      <c r="C50" s="15" t="s">
        <v>59</v>
      </c>
      <c r="D50" s="16">
        <v>1</v>
      </c>
      <c r="E50" s="17" t="s">
        <v>10</v>
      </c>
      <c r="F50" s="85">
        <v>3</v>
      </c>
      <c r="G50" s="86">
        <f t="shared" si="5"/>
        <v>869.3333333333334</v>
      </c>
      <c r="H50" s="55">
        <f t="shared" si="6"/>
        <v>26056</v>
      </c>
      <c r="I50" s="56">
        <f t="shared" si="7"/>
        <v>2608</v>
      </c>
      <c r="J50" s="57">
        <f t="shared" si="8"/>
        <v>9.99079754601227</v>
      </c>
      <c r="K50" s="43">
        <v>6108</v>
      </c>
      <c r="L50" s="44">
        <v>629</v>
      </c>
      <c r="M50" s="38"/>
      <c r="N50" s="43">
        <v>15218</v>
      </c>
      <c r="O50" s="44">
        <v>1503</v>
      </c>
      <c r="P50" s="38"/>
      <c r="Q50" s="43">
        <v>4730</v>
      </c>
      <c r="R50" s="44">
        <v>476</v>
      </c>
      <c r="S50" s="38"/>
      <c r="T50" s="43"/>
      <c r="U50" s="44"/>
      <c r="V50" s="38"/>
      <c r="W50" s="43"/>
      <c r="X50" s="44"/>
      <c r="Y50" s="38"/>
      <c r="Z50" s="43"/>
      <c r="AA50" s="44"/>
    </row>
    <row r="51" spans="1:27" s="8" customFormat="1" ht="19.5" customHeight="1">
      <c r="A51" s="12">
        <f t="shared" si="10"/>
        <v>45</v>
      </c>
      <c r="B51" s="81" t="s">
        <v>204</v>
      </c>
      <c r="C51" s="15" t="s">
        <v>114</v>
      </c>
      <c r="D51" s="16">
        <v>1</v>
      </c>
      <c r="E51" s="17" t="s">
        <v>19</v>
      </c>
      <c r="F51" s="85">
        <v>3</v>
      </c>
      <c r="G51" s="86">
        <f t="shared" si="5"/>
        <v>859</v>
      </c>
      <c r="H51" s="55">
        <f t="shared" si="6"/>
        <v>21711</v>
      </c>
      <c r="I51" s="56">
        <f t="shared" si="7"/>
        <v>2577</v>
      </c>
      <c r="J51" s="57">
        <f t="shared" si="8"/>
        <v>8.424912689173457</v>
      </c>
      <c r="K51" s="43">
        <v>8620</v>
      </c>
      <c r="L51" s="44">
        <v>1032</v>
      </c>
      <c r="M51" s="38"/>
      <c r="N51" s="43">
        <v>9285.5</v>
      </c>
      <c r="O51" s="44">
        <v>1084</v>
      </c>
      <c r="P51" s="38"/>
      <c r="Q51" s="43">
        <v>3805.5</v>
      </c>
      <c r="R51" s="44">
        <v>461</v>
      </c>
      <c r="S51" s="38"/>
      <c r="T51" s="43"/>
      <c r="U51" s="44"/>
      <c r="V51" s="38"/>
      <c r="W51" s="43"/>
      <c r="X51" s="44"/>
      <c r="Y51" s="38"/>
      <c r="Z51" s="43"/>
      <c r="AA51" s="44"/>
    </row>
    <row r="52" spans="1:27" s="8" customFormat="1" ht="19.5" customHeight="1">
      <c r="A52" s="12">
        <f t="shared" si="10"/>
        <v>46</v>
      </c>
      <c r="B52" s="81" t="s">
        <v>69</v>
      </c>
      <c r="C52" s="15" t="s">
        <v>83</v>
      </c>
      <c r="D52" s="16">
        <v>1</v>
      </c>
      <c r="E52" s="17" t="s">
        <v>10</v>
      </c>
      <c r="F52" s="85">
        <v>3</v>
      </c>
      <c r="G52" s="86">
        <f t="shared" si="5"/>
        <v>854.6666666666666</v>
      </c>
      <c r="H52" s="55">
        <f t="shared" si="6"/>
        <v>26309</v>
      </c>
      <c r="I52" s="56">
        <f t="shared" si="7"/>
        <v>2564</v>
      </c>
      <c r="J52" s="57">
        <f t="shared" si="8"/>
        <v>10.260920436817473</v>
      </c>
      <c r="K52" s="43">
        <v>13877</v>
      </c>
      <c r="L52" s="44">
        <v>1356</v>
      </c>
      <c r="M52" s="38"/>
      <c r="N52" s="43">
        <v>9143</v>
      </c>
      <c r="O52" s="44">
        <v>882</v>
      </c>
      <c r="P52" s="38"/>
      <c r="Q52" s="43">
        <v>3289</v>
      </c>
      <c r="R52" s="44">
        <v>326</v>
      </c>
      <c r="S52" s="38"/>
      <c r="T52" s="43"/>
      <c r="U52" s="44"/>
      <c r="V52" s="38"/>
      <c r="W52" s="43"/>
      <c r="X52" s="44"/>
      <c r="Y52" s="38"/>
      <c r="Z52" s="43"/>
      <c r="AA52" s="44"/>
    </row>
    <row r="53" spans="1:27" s="8" customFormat="1" ht="19.5" customHeight="1">
      <c r="A53" s="12">
        <f t="shared" si="10"/>
        <v>47</v>
      </c>
      <c r="B53" s="81" t="s">
        <v>117</v>
      </c>
      <c r="C53" s="15" t="s">
        <v>120</v>
      </c>
      <c r="D53" s="16">
        <v>1</v>
      </c>
      <c r="E53" s="17" t="s">
        <v>26</v>
      </c>
      <c r="F53" s="85">
        <v>3</v>
      </c>
      <c r="G53" s="86">
        <f t="shared" si="5"/>
        <v>853.6666666666666</v>
      </c>
      <c r="H53" s="55">
        <f t="shared" si="6"/>
        <v>20006</v>
      </c>
      <c r="I53" s="56">
        <f t="shared" si="7"/>
        <v>2561</v>
      </c>
      <c r="J53" s="57">
        <f t="shared" si="8"/>
        <v>7.8117922686450605</v>
      </c>
      <c r="K53" s="43">
        <v>6178</v>
      </c>
      <c r="L53" s="44">
        <v>816</v>
      </c>
      <c r="M53" s="38"/>
      <c r="N53" s="43">
        <v>10790</v>
      </c>
      <c r="O53" s="44">
        <v>1341</v>
      </c>
      <c r="P53" s="38"/>
      <c r="Q53" s="43">
        <v>3038</v>
      </c>
      <c r="R53" s="44">
        <v>404</v>
      </c>
      <c r="S53" s="38"/>
      <c r="T53" s="43"/>
      <c r="U53" s="44"/>
      <c r="V53" s="38"/>
      <c r="W53" s="43"/>
      <c r="X53" s="44"/>
      <c r="Y53" s="38"/>
      <c r="Z53" s="43"/>
      <c r="AA53" s="44"/>
    </row>
    <row r="54" spans="1:27" s="8" customFormat="1" ht="19.5" customHeight="1">
      <c r="A54" s="12">
        <f t="shared" si="10"/>
        <v>48</v>
      </c>
      <c r="B54" s="81" t="s">
        <v>105</v>
      </c>
      <c r="C54" s="15" t="s">
        <v>24</v>
      </c>
      <c r="D54" s="16">
        <v>1</v>
      </c>
      <c r="E54" s="17"/>
      <c r="F54" s="85">
        <v>6</v>
      </c>
      <c r="G54" s="86">
        <f t="shared" si="5"/>
        <v>426.6666666666667</v>
      </c>
      <c r="H54" s="55">
        <f t="shared" si="6"/>
        <v>15973</v>
      </c>
      <c r="I54" s="56">
        <f t="shared" si="7"/>
        <v>2560</v>
      </c>
      <c r="J54" s="57">
        <f t="shared" si="8"/>
        <v>6.239453125</v>
      </c>
      <c r="K54" s="43">
        <v>2963</v>
      </c>
      <c r="L54" s="44">
        <v>476</v>
      </c>
      <c r="M54" s="38"/>
      <c r="N54" s="43">
        <v>4480</v>
      </c>
      <c r="O54" s="44">
        <v>726</v>
      </c>
      <c r="P54" s="38"/>
      <c r="Q54" s="43">
        <v>3453</v>
      </c>
      <c r="R54" s="44">
        <v>550</v>
      </c>
      <c r="S54" s="38"/>
      <c r="T54" s="43">
        <v>2694</v>
      </c>
      <c r="U54" s="44">
        <v>435</v>
      </c>
      <c r="V54" s="38"/>
      <c r="W54" s="43">
        <v>1958</v>
      </c>
      <c r="X54" s="44">
        <v>311</v>
      </c>
      <c r="Y54" s="38"/>
      <c r="Z54" s="43">
        <v>425</v>
      </c>
      <c r="AA54" s="44">
        <v>62</v>
      </c>
    </row>
    <row r="55" spans="1:27" s="8" customFormat="1" ht="19.5" customHeight="1">
      <c r="A55" s="12">
        <f t="shared" si="10"/>
        <v>49</v>
      </c>
      <c r="B55" s="81" t="s">
        <v>173</v>
      </c>
      <c r="C55" s="15" t="s">
        <v>174</v>
      </c>
      <c r="D55" s="16">
        <v>1</v>
      </c>
      <c r="E55" s="17" t="s">
        <v>19</v>
      </c>
      <c r="F55" s="85">
        <v>3</v>
      </c>
      <c r="G55" s="86">
        <f t="shared" si="5"/>
        <v>826.6666666666666</v>
      </c>
      <c r="H55" s="55">
        <f t="shared" si="6"/>
        <v>23600</v>
      </c>
      <c r="I55" s="56">
        <f t="shared" si="7"/>
        <v>2480</v>
      </c>
      <c r="J55" s="57">
        <f t="shared" si="8"/>
        <v>9.516129032258064</v>
      </c>
      <c r="K55" s="43">
        <v>7362.5</v>
      </c>
      <c r="L55" s="44">
        <v>797</v>
      </c>
      <c r="M55" s="38"/>
      <c r="N55" s="43">
        <v>13344</v>
      </c>
      <c r="O55" s="44">
        <v>1375</v>
      </c>
      <c r="P55" s="38"/>
      <c r="Q55" s="43">
        <v>2893.5</v>
      </c>
      <c r="R55" s="44">
        <v>308</v>
      </c>
      <c r="S55" s="38"/>
      <c r="T55" s="43"/>
      <c r="U55" s="44"/>
      <c r="V55" s="38"/>
      <c r="W55" s="43"/>
      <c r="X55" s="44"/>
      <c r="Y55" s="38"/>
      <c r="Z55" s="43"/>
      <c r="AA55" s="44"/>
    </row>
    <row r="56" spans="1:27" s="8" customFormat="1" ht="19.5" customHeight="1">
      <c r="A56" s="12">
        <f t="shared" si="10"/>
        <v>50</v>
      </c>
      <c r="B56" s="81" t="s">
        <v>188</v>
      </c>
      <c r="C56" s="15" t="s">
        <v>189</v>
      </c>
      <c r="D56" s="16">
        <v>1</v>
      </c>
      <c r="E56" s="17" t="s">
        <v>10</v>
      </c>
      <c r="F56" s="85">
        <v>3</v>
      </c>
      <c r="G56" s="86">
        <f t="shared" si="5"/>
        <v>760.3333333333334</v>
      </c>
      <c r="H56" s="55">
        <f t="shared" si="6"/>
        <v>16098</v>
      </c>
      <c r="I56" s="56">
        <f t="shared" si="7"/>
        <v>2281</v>
      </c>
      <c r="J56" s="57">
        <f t="shared" si="8"/>
        <v>7.057430951337133</v>
      </c>
      <c r="K56" s="43">
        <v>6233</v>
      </c>
      <c r="L56" s="44">
        <v>883</v>
      </c>
      <c r="M56" s="38"/>
      <c r="N56" s="43">
        <v>7571</v>
      </c>
      <c r="O56" s="44">
        <v>1067</v>
      </c>
      <c r="P56" s="38"/>
      <c r="Q56" s="43">
        <v>2294</v>
      </c>
      <c r="R56" s="44">
        <v>331</v>
      </c>
      <c r="S56" s="38"/>
      <c r="T56" s="43"/>
      <c r="U56" s="44"/>
      <c r="V56" s="38"/>
      <c r="W56" s="43"/>
      <c r="X56" s="44"/>
      <c r="Y56" s="38"/>
      <c r="Z56" s="43"/>
      <c r="AA56" s="44"/>
    </row>
    <row r="57" spans="1:27" s="8" customFormat="1" ht="19.5" customHeight="1">
      <c r="A57" s="12">
        <f t="shared" si="10"/>
        <v>51</v>
      </c>
      <c r="B57" s="81" t="s">
        <v>167</v>
      </c>
      <c r="C57" s="15" t="s">
        <v>169</v>
      </c>
      <c r="D57" s="16">
        <v>1</v>
      </c>
      <c r="E57" s="17" t="s">
        <v>26</v>
      </c>
      <c r="F57" s="85">
        <v>3</v>
      </c>
      <c r="G57" s="86">
        <f t="shared" si="5"/>
        <v>747.3333333333334</v>
      </c>
      <c r="H57" s="55">
        <f t="shared" si="6"/>
        <v>19538</v>
      </c>
      <c r="I57" s="56">
        <f t="shared" si="7"/>
        <v>2242</v>
      </c>
      <c r="J57" s="57">
        <f t="shared" si="8"/>
        <v>8.714540588760036</v>
      </c>
      <c r="K57" s="43">
        <v>7099</v>
      </c>
      <c r="L57" s="44">
        <v>798</v>
      </c>
      <c r="M57" s="38"/>
      <c r="N57" s="43">
        <v>6995</v>
      </c>
      <c r="O57" s="44">
        <v>762</v>
      </c>
      <c r="P57" s="38"/>
      <c r="Q57" s="43">
        <v>5444</v>
      </c>
      <c r="R57" s="44">
        <v>682</v>
      </c>
      <c r="S57" s="38"/>
      <c r="T57" s="43"/>
      <c r="U57" s="44"/>
      <c r="V57" s="38"/>
      <c r="W57" s="43"/>
      <c r="X57" s="44"/>
      <c r="Y57" s="38"/>
      <c r="Z57" s="43"/>
      <c r="AA57" s="44"/>
    </row>
    <row r="58" spans="1:27" s="8" customFormat="1" ht="19.5" customHeight="1">
      <c r="A58" s="12">
        <f t="shared" si="10"/>
        <v>52</v>
      </c>
      <c r="B58" s="81" t="s">
        <v>159</v>
      </c>
      <c r="C58" s="15" t="s">
        <v>161</v>
      </c>
      <c r="D58" s="16">
        <v>1</v>
      </c>
      <c r="E58" s="17"/>
      <c r="F58" s="85">
        <v>5</v>
      </c>
      <c r="G58" s="86">
        <f t="shared" si="5"/>
        <v>445.6</v>
      </c>
      <c r="H58" s="55">
        <f t="shared" si="6"/>
        <v>11140</v>
      </c>
      <c r="I58" s="56">
        <f t="shared" si="7"/>
        <v>2228</v>
      </c>
      <c r="J58" s="57">
        <f t="shared" si="8"/>
        <v>5</v>
      </c>
      <c r="K58" s="43">
        <v>2640</v>
      </c>
      <c r="L58" s="44">
        <v>528</v>
      </c>
      <c r="M58" s="38"/>
      <c r="N58" s="43">
        <v>2915</v>
      </c>
      <c r="O58" s="44">
        <v>583</v>
      </c>
      <c r="P58" s="38"/>
      <c r="Q58" s="43">
        <v>2755</v>
      </c>
      <c r="R58" s="44">
        <v>551</v>
      </c>
      <c r="S58" s="38"/>
      <c r="T58" s="43">
        <v>2270</v>
      </c>
      <c r="U58" s="44">
        <v>454</v>
      </c>
      <c r="V58" s="38"/>
      <c r="W58" s="43">
        <v>560</v>
      </c>
      <c r="X58" s="44">
        <v>112</v>
      </c>
      <c r="Y58" s="38"/>
      <c r="Z58" s="43"/>
      <c r="AA58" s="44"/>
    </row>
    <row r="59" spans="1:27" s="8" customFormat="1" ht="19.5" customHeight="1">
      <c r="A59" s="12">
        <f t="shared" si="10"/>
        <v>53</v>
      </c>
      <c r="B59" s="81" t="s">
        <v>135</v>
      </c>
      <c r="C59" s="15" t="s">
        <v>139</v>
      </c>
      <c r="D59" s="16">
        <v>1</v>
      </c>
      <c r="E59" s="17"/>
      <c r="F59" s="85">
        <v>4</v>
      </c>
      <c r="G59" s="86">
        <f t="shared" si="5"/>
        <v>555</v>
      </c>
      <c r="H59" s="55">
        <f t="shared" si="6"/>
        <v>16922.5</v>
      </c>
      <c r="I59" s="56">
        <f t="shared" si="7"/>
        <v>2220</v>
      </c>
      <c r="J59" s="57">
        <f t="shared" si="8"/>
        <v>7.622747747747748</v>
      </c>
      <c r="K59" s="43">
        <v>2671</v>
      </c>
      <c r="L59" s="44">
        <v>347</v>
      </c>
      <c r="M59" s="38"/>
      <c r="N59" s="43">
        <v>7501</v>
      </c>
      <c r="O59" s="44">
        <v>980</v>
      </c>
      <c r="P59" s="38"/>
      <c r="Q59" s="43">
        <v>3600</v>
      </c>
      <c r="R59" s="44">
        <v>479</v>
      </c>
      <c r="S59" s="38"/>
      <c r="T59" s="43">
        <v>3150.5</v>
      </c>
      <c r="U59" s="44">
        <v>414</v>
      </c>
      <c r="V59" s="38"/>
      <c r="W59" s="43"/>
      <c r="X59" s="44"/>
      <c r="Y59" s="38"/>
      <c r="Z59" s="43"/>
      <c r="AA59" s="44"/>
    </row>
    <row r="60" spans="1:27" s="8" customFormat="1" ht="19.5" customHeight="1">
      <c r="A60" s="12">
        <f t="shared" si="10"/>
        <v>54</v>
      </c>
      <c r="B60" s="80" t="s">
        <v>8</v>
      </c>
      <c r="C60" s="15" t="s">
        <v>32</v>
      </c>
      <c r="D60" s="16">
        <v>1</v>
      </c>
      <c r="E60" s="17" t="s">
        <v>24</v>
      </c>
      <c r="F60" s="85">
        <v>4</v>
      </c>
      <c r="G60" s="86">
        <f t="shared" si="5"/>
        <v>550</v>
      </c>
      <c r="H60" s="55">
        <f t="shared" si="6"/>
        <v>18146</v>
      </c>
      <c r="I60" s="56">
        <f t="shared" si="7"/>
        <v>2200</v>
      </c>
      <c r="J60" s="57">
        <f t="shared" si="8"/>
        <v>8.248181818181818</v>
      </c>
      <c r="K60" s="43">
        <v>4474</v>
      </c>
      <c r="L60" s="44">
        <v>537</v>
      </c>
      <c r="M60" s="38"/>
      <c r="N60" s="43">
        <v>5700</v>
      </c>
      <c r="O60" s="44">
        <v>675</v>
      </c>
      <c r="P60" s="38"/>
      <c r="Q60" s="43">
        <v>5328</v>
      </c>
      <c r="R60" s="44">
        <v>660</v>
      </c>
      <c r="S60" s="38"/>
      <c r="T60" s="43">
        <v>2644</v>
      </c>
      <c r="U60" s="44">
        <v>328</v>
      </c>
      <c r="V60" s="38"/>
      <c r="W60" s="43"/>
      <c r="X60" s="44"/>
      <c r="Y60" s="38"/>
      <c r="Z60" s="43"/>
      <c r="AA60" s="44"/>
    </row>
    <row r="61" spans="1:27" s="8" customFormat="1" ht="19.5" customHeight="1">
      <c r="A61" s="12">
        <f t="shared" si="10"/>
        <v>55</v>
      </c>
      <c r="B61" s="80" t="s">
        <v>8</v>
      </c>
      <c r="C61" s="15" t="s">
        <v>39</v>
      </c>
      <c r="D61" s="16">
        <v>1</v>
      </c>
      <c r="E61" s="17" t="s">
        <v>10</v>
      </c>
      <c r="F61" s="85">
        <v>3</v>
      </c>
      <c r="G61" s="86">
        <f t="shared" si="5"/>
        <v>719</v>
      </c>
      <c r="H61" s="55">
        <f t="shared" si="6"/>
        <v>22449</v>
      </c>
      <c r="I61" s="56">
        <f t="shared" si="7"/>
        <v>2157</v>
      </c>
      <c r="J61" s="57">
        <f t="shared" si="8"/>
        <v>10.407510431154382</v>
      </c>
      <c r="K61" s="43">
        <v>9055.5</v>
      </c>
      <c r="L61" s="44">
        <v>876</v>
      </c>
      <c r="M61" s="38"/>
      <c r="N61" s="43">
        <v>12579</v>
      </c>
      <c r="O61" s="44">
        <v>1198</v>
      </c>
      <c r="P61" s="38"/>
      <c r="Q61" s="43">
        <v>814.5</v>
      </c>
      <c r="R61" s="44">
        <v>83</v>
      </c>
      <c r="S61" s="38"/>
      <c r="T61" s="43"/>
      <c r="U61" s="44"/>
      <c r="V61" s="38"/>
      <c r="W61" s="43"/>
      <c r="X61" s="44"/>
      <c r="Y61" s="38"/>
      <c r="Z61" s="43"/>
      <c r="AA61" s="44"/>
    </row>
    <row r="62" spans="1:27" s="8" customFormat="1" ht="19.5" customHeight="1">
      <c r="A62" s="12">
        <f t="shared" si="10"/>
        <v>56</v>
      </c>
      <c r="B62" s="81" t="s">
        <v>148</v>
      </c>
      <c r="C62" s="15" t="s">
        <v>149</v>
      </c>
      <c r="D62" s="16">
        <v>1</v>
      </c>
      <c r="E62" s="17"/>
      <c r="F62" s="85">
        <v>4</v>
      </c>
      <c r="G62" s="86">
        <f t="shared" si="5"/>
        <v>520</v>
      </c>
      <c r="H62" s="55">
        <f t="shared" si="6"/>
        <v>12444</v>
      </c>
      <c r="I62" s="56">
        <f t="shared" si="7"/>
        <v>2080</v>
      </c>
      <c r="J62" s="57">
        <f t="shared" si="8"/>
        <v>5.982692307692307</v>
      </c>
      <c r="K62" s="43">
        <v>2544</v>
      </c>
      <c r="L62" s="44">
        <v>426</v>
      </c>
      <c r="M62" s="38"/>
      <c r="N62" s="43">
        <v>4824</v>
      </c>
      <c r="O62" s="44">
        <v>804</v>
      </c>
      <c r="P62" s="38"/>
      <c r="Q62" s="43">
        <v>2874</v>
      </c>
      <c r="R62" s="44">
        <v>483</v>
      </c>
      <c r="S62" s="38"/>
      <c r="T62" s="43">
        <v>2202</v>
      </c>
      <c r="U62" s="44">
        <v>367</v>
      </c>
      <c r="V62" s="38"/>
      <c r="W62" s="43"/>
      <c r="X62" s="44"/>
      <c r="Y62" s="38"/>
      <c r="Z62" s="43"/>
      <c r="AA62" s="44"/>
    </row>
    <row r="63" spans="1:27" s="8" customFormat="1" ht="19.5" customHeight="1">
      <c r="A63" s="12">
        <f t="shared" si="10"/>
        <v>57</v>
      </c>
      <c r="B63" s="81" t="s">
        <v>173</v>
      </c>
      <c r="C63" s="15" t="s">
        <v>175</v>
      </c>
      <c r="D63" s="16">
        <v>1</v>
      </c>
      <c r="E63" s="17"/>
      <c r="F63" s="85">
        <v>6</v>
      </c>
      <c r="G63" s="86">
        <f t="shared" si="5"/>
        <v>346</v>
      </c>
      <c r="H63" s="55">
        <f t="shared" si="6"/>
        <v>12972</v>
      </c>
      <c r="I63" s="56">
        <f t="shared" si="7"/>
        <v>2076</v>
      </c>
      <c r="J63" s="57">
        <f t="shared" si="8"/>
        <v>6.2485549132947975</v>
      </c>
      <c r="K63" s="43">
        <v>2373</v>
      </c>
      <c r="L63" s="44">
        <v>388</v>
      </c>
      <c r="M63" s="38"/>
      <c r="N63" s="43">
        <v>2636</v>
      </c>
      <c r="O63" s="44">
        <v>407</v>
      </c>
      <c r="P63" s="38"/>
      <c r="Q63" s="43">
        <v>2214</v>
      </c>
      <c r="R63" s="44">
        <v>358</v>
      </c>
      <c r="S63" s="38"/>
      <c r="T63" s="43">
        <v>2486</v>
      </c>
      <c r="U63" s="44">
        <v>403</v>
      </c>
      <c r="V63" s="38"/>
      <c r="W63" s="43">
        <v>1933</v>
      </c>
      <c r="X63" s="44">
        <v>303</v>
      </c>
      <c r="Y63" s="38"/>
      <c r="Z63" s="43">
        <v>1330</v>
      </c>
      <c r="AA63" s="44">
        <v>217</v>
      </c>
    </row>
    <row r="64" spans="1:27" s="8" customFormat="1" ht="19.5" customHeight="1">
      <c r="A64" s="12">
        <f t="shared" si="10"/>
        <v>58</v>
      </c>
      <c r="B64" s="81" t="s">
        <v>192</v>
      </c>
      <c r="C64" s="15" t="s">
        <v>193</v>
      </c>
      <c r="D64" s="16">
        <v>1</v>
      </c>
      <c r="E64" s="17" t="s">
        <v>134</v>
      </c>
      <c r="F64" s="85">
        <v>4</v>
      </c>
      <c r="G64" s="86">
        <f t="shared" si="5"/>
        <v>510.25</v>
      </c>
      <c r="H64" s="55">
        <f t="shared" si="6"/>
        <v>9846</v>
      </c>
      <c r="I64" s="56">
        <f t="shared" si="7"/>
        <v>2041</v>
      </c>
      <c r="J64" s="57">
        <f t="shared" si="8"/>
        <v>4.824105830475257</v>
      </c>
      <c r="K64" s="43">
        <v>1310</v>
      </c>
      <c r="L64" s="44">
        <v>266</v>
      </c>
      <c r="M64" s="38"/>
      <c r="N64" s="43">
        <v>4140</v>
      </c>
      <c r="O64" s="44">
        <v>875</v>
      </c>
      <c r="P64" s="38"/>
      <c r="Q64" s="43">
        <v>3177</v>
      </c>
      <c r="R64" s="44">
        <v>649</v>
      </c>
      <c r="S64" s="38"/>
      <c r="T64" s="43">
        <v>1219</v>
      </c>
      <c r="U64" s="44">
        <v>251</v>
      </c>
      <c r="V64" s="38"/>
      <c r="W64" s="43"/>
      <c r="X64" s="44"/>
      <c r="Y64" s="38"/>
      <c r="Z64" s="43"/>
      <c r="AA64" s="44"/>
    </row>
    <row r="65" spans="1:27" s="8" customFormat="1" ht="19.5" customHeight="1">
      <c r="A65" s="12">
        <f t="shared" si="10"/>
        <v>59</v>
      </c>
      <c r="B65" s="81" t="s">
        <v>69</v>
      </c>
      <c r="C65" s="15" t="s">
        <v>71</v>
      </c>
      <c r="D65" s="16">
        <v>1</v>
      </c>
      <c r="E65" s="17" t="s">
        <v>72</v>
      </c>
      <c r="F65" s="85">
        <v>5</v>
      </c>
      <c r="G65" s="86">
        <f t="shared" si="5"/>
        <v>401.4</v>
      </c>
      <c r="H65" s="55">
        <f t="shared" si="6"/>
        <v>20356</v>
      </c>
      <c r="I65" s="56">
        <f t="shared" si="7"/>
        <v>2007</v>
      </c>
      <c r="J65" s="57">
        <f t="shared" si="8"/>
        <v>10.14250124564026</v>
      </c>
      <c r="K65" s="43">
        <v>4978</v>
      </c>
      <c r="L65" s="44">
        <v>492</v>
      </c>
      <c r="M65" s="38"/>
      <c r="N65" s="43">
        <v>3854</v>
      </c>
      <c r="O65" s="44">
        <v>372</v>
      </c>
      <c r="P65" s="38"/>
      <c r="Q65" s="43">
        <v>5322</v>
      </c>
      <c r="R65" s="44">
        <v>529</v>
      </c>
      <c r="S65" s="38"/>
      <c r="T65" s="43">
        <v>4248</v>
      </c>
      <c r="U65" s="44">
        <v>419</v>
      </c>
      <c r="V65" s="38"/>
      <c r="W65" s="43">
        <v>1954</v>
      </c>
      <c r="X65" s="44">
        <v>195</v>
      </c>
      <c r="Y65" s="38"/>
      <c r="Z65" s="43"/>
      <c r="AA65" s="44"/>
    </row>
    <row r="66" spans="1:27" s="8" customFormat="1" ht="19.5" customHeight="1">
      <c r="A66" s="12">
        <f t="shared" si="10"/>
        <v>60</v>
      </c>
      <c r="B66" s="81" t="s">
        <v>162</v>
      </c>
      <c r="C66" s="15" t="s">
        <v>165</v>
      </c>
      <c r="D66" s="16">
        <v>1</v>
      </c>
      <c r="E66" s="17" t="s">
        <v>164</v>
      </c>
      <c r="F66" s="85">
        <v>6</v>
      </c>
      <c r="G66" s="86">
        <f t="shared" si="5"/>
        <v>332.5</v>
      </c>
      <c r="H66" s="55">
        <f t="shared" si="6"/>
        <v>13965</v>
      </c>
      <c r="I66" s="56">
        <f t="shared" si="7"/>
        <v>1995</v>
      </c>
      <c r="J66" s="57">
        <f t="shared" si="8"/>
        <v>7</v>
      </c>
      <c r="K66" s="43">
        <v>2492</v>
      </c>
      <c r="L66" s="44">
        <v>356</v>
      </c>
      <c r="M66" s="38"/>
      <c r="N66" s="43">
        <v>6503</v>
      </c>
      <c r="O66" s="44">
        <v>929</v>
      </c>
      <c r="P66" s="38"/>
      <c r="Q66" s="43">
        <v>1708</v>
      </c>
      <c r="R66" s="44">
        <v>244</v>
      </c>
      <c r="S66" s="38"/>
      <c r="T66" s="43">
        <v>1890</v>
      </c>
      <c r="U66" s="44">
        <v>270</v>
      </c>
      <c r="V66" s="38"/>
      <c r="W66" s="43">
        <v>693</v>
      </c>
      <c r="X66" s="44">
        <v>99</v>
      </c>
      <c r="Y66" s="38"/>
      <c r="Z66" s="43">
        <v>679</v>
      </c>
      <c r="AA66" s="44">
        <v>97</v>
      </c>
    </row>
    <row r="67" spans="1:27" s="8" customFormat="1" ht="19.5" customHeight="1">
      <c r="A67" s="12">
        <f t="shared" si="10"/>
        <v>61</v>
      </c>
      <c r="B67" s="81" t="s">
        <v>247</v>
      </c>
      <c r="C67" s="15" t="s">
        <v>24</v>
      </c>
      <c r="D67" s="16">
        <v>1</v>
      </c>
      <c r="E67" s="17" t="s">
        <v>31</v>
      </c>
      <c r="F67" s="85">
        <v>2</v>
      </c>
      <c r="G67" s="86">
        <f t="shared" si="5"/>
        <v>974</v>
      </c>
      <c r="H67" s="55">
        <f t="shared" si="6"/>
        <v>10579</v>
      </c>
      <c r="I67" s="56">
        <f t="shared" si="7"/>
        <v>1948</v>
      </c>
      <c r="J67" s="57">
        <f t="shared" si="8"/>
        <v>5.430698151950718</v>
      </c>
      <c r="K67" s="43"/>
      <c r="L67" s="44"/>
      <c r="M67" s="38"/>
      <c r="N67" s="43"/>
      <c r="O67" s="44"/>
      <c r="P67" s="38"/>
      <c r="Q67" s="43"/>
      <c r="R67" s="44"/>
      <c r="S67" s="38"/>
      <c r="T67" s="43"/>
      <c r="U67" s="44"/>
      <c r="V67" s="38"/>
      <c r="W67" s="43">
        <v>6931</v>
      </c>
      <c r="X67" s="44">
        <v>1306</v>
      </c>
      <c r="Y67" s="38"/>
      <c r="Z67" s="43">
        <v>3648</v>
      </c>
      <c r="AA67" s="44">
        <v>642</v>
      </c>
    </row>
    <row r="68" spans="1:27" s="8" customFormat="1" ht="19.5" customHeight="1">
      <c r="A68" s="12">
        <f t="shared" si="10"/>
        <v>62</v>
      </c>
      <c r="B68" s="81" t="s">
        <v>159</v>
      </c>
      <c r="C68" s="15" t="s">
        <v>160</v>
      </c>
      <c r="D68" s="16">
        <v>1</v>
      </c>
      <c r="E68" s="17" t="s">
        <v>19</v>
      </c>
      <c r="F68" s="85">
        <v>3</v>
      </c>
      <c r="G68" s="86">
        <f t="shared" si="5"/>
        <v>639.3333333333334</v>
      </c>
      <c r="H68" s="55">
        <f t="shared" si="6"/>
        <v>18455.5</v>
      </c>
      <c r="I68" s="56">
        <f t="shared" si="7"/>
        <v>1918</v>
      </c>
      <c r="J68" s="57">
        <f t="shared" si="8"/>
        <v>9.622262773722628</v>
      </c>
      <c r="K68" s="43">
        <v>6355</v>
      </c>
      <c r="L68" s="44">
        <v>693</v>
      </c>
      <c r="M68" s="38"/>
      <c r="N68" s="43">
        <v>8573.5</v>
      </c>
      <c r="O68" s="44">
        <v>907</v>
      </c>
      <c r="P68" s="38"/>
      <c r="Q68" s="43">
        <v>3527</v>
      </c>
      <c r="R68" s="44">
        <v>318</v>
      </c>
      <c r="S68" s="38"/>
      <c r="T68" s="43"/>
      <c r="U68" s="44"/>
      <c r="V68" s="38"/>
      <c r="W68" s="43"/>
      <c r="X68" s="44"/>
      <c r="Y68" s="38"/>
      <c r="Z68" s="43"/>
      <c r="AA68" s="44"/>
    </row>
    <row r="69" spans="1:27" s="8" customFormat="1" ht="19.5" customHeight="1">
      <c r="A69" s="12">
        <f t="shared" si="10"/>
        <v>63</v>
      </c>
      <c r="B69" s="80" t="s">
        <v>8</v>
      </c>
      <c r="C69" s="15" t="s">
        <v>57</v>
      </c>
      <c r="D69" s="16">
        <v>1</v>
      </c>
      <c r="E69" s="17"/>
      <c r="F69" s="85">
        <v>6</v>
      </c>
      <c r="G69" s="86">
        <f t="shared" si="5"/>
        <v>317.5</v>
      </c>
      <c r="H69" s="55">
        <f t="shared" si="6"/>
        <v>19514</v>
      </c>
      <c r="I69" s="56">
        <f t="shared" si="7"/>
        <v>1905</v>
      </c>
      <c r="J69" s="57">
        <f t="shared" si="8"/>
        <v>10.243569553805774</v>
      </c>
      <c r="K69" s="43">
        <v>4473</v>
      </c>
      <c r="L69" s="44">
        <v>452</v>
      </c>
      <c r="M69" s="38"/>
      <c r="N69" s="43">
        <v>5827</v>
      </c>
      <c r="O69" s="44">
        <v>563</v>
      </c>
      <c r="P69" s="38"/>
      <c r="Q69" s="43">
        <v>3399</v>
      </c>
      <c r="R69" s="44">
        <v>330</v>
      </c>
      <c r="S69" s="38"/>
      <c r="T69" s="43">
        <v>3229</v>
      </c>
      <c r="U69" s="44">
        <v>310</v>
      </c>
      <c r="V69" s="38"/>
      <c r="W69" s="43">
        <v>1575</v>
      </c>
      <c r="X69" s="44">
        <v>152</v>
      </c>
      <c r="Y69" s="38"/>
      <c r="Z69" s="43">
        <v>1011</v>
      </c>
      <c r="AA69" s="44">
        <v>98</v>
      </c>
    </row>
    <row r="70" spans="1:27" s="8" customFormat="1" ht="19.5" customHeight="1">
      <c r="A70" s="12">
        <f t="shared" si="10"/>
        <v>64</v>
      </c>
      <c r="B70" s="80" t="s">
        <v>210</v>
      </c>
      <c r="C70" s="15" t="s">
        <v>211</v>
      </c>
      <c r="D70" s="16">
        <v>1</v>
      </c>
      <c r="E70" s="17" t="s">
        <v>24</v>
      </c>
      <c r="F70" s="85">
        <v>5</v>
      </c>
      <c r="G70" s="86">
        <f t="shared" si="5"/>
        <v>374.2</v>
      </c>
      <c r="H70" s="55">
        <f t="shared" si="6"/>
        <v>11640</v>
      </c>
      <c r="I70" s="56">
        <f t="shared" si="7"/>
        <v>1871</v>
      </c>
      <c r="J70" s="57">
        <f t="shared" si="8"/>
        <v>6.221272047033672</v>
      </c>
      <c r="K70" s="43">
        <v>3362</v>
      </c>
      <c r="L70" s="44">
        <v>527</v>
      </c>
      <c r="M70" s="38"/>
      <c r="N70" s="43">
        <v>5353</v>
      </c>
      <c r="O70" s="44">
        <v>823</v>
      </c>
      <c r="P70" s="38"/>
      <c r="Q70" s="43">
        <v>1184</v>
      </c>
      <c r="R70" s="44">
        <v>204</v>
      </c>
      <c r="S70" s="38"/>
      <c r="T70" s="43">
        <v>1105</v>
      </c>
      <c r="U70" s="44">
        <v>207</v>
      </c>
      <c r="V70" s="38"/>
      <c r="W70" s="43">
        <v>636</v>
      </c>
      <c r="X70" s="44">
        <v>110</v>
      </c>
      <c r="Y70" s="38"/>
      <c r="Z70" s="43"/>
      <c r="AA70" s="44"/>
    </row>
    <row r="71" spans="1:27" s="8" customFormat="1" ht="19.5" customHeight="1">
      <c r="A71" s="12">
        <f t="shared" si="10"/>
        <v>65</v>
      </c>
      <c r="B71" s="81" t="s">
        <v>202</v>
      </c>
      <c r="C71" s="15" t="s">
        <v>203</v>
      </c>
      <c r="D71" s="16">
        <v>1</v>
      </c>
      <c r="E71" s="17"/>
      <c r="F71" s="85">
        <v>6</v>
      </c>
      <c r="G71" s="86">
        <f t="shared" si="5"/>
        <v>309.3333333333333</v>
      </c>
      <c r="H71" s="55">
        <f aca="true" t="shared" si="11" ref="H71:H102">K71+N71+Q71+T71+W71+Z71</f>
        <v>9067</v>
      </c>
      <c r="I71" s="56">
        <f aca="true" t="shared" si="12" ref="I71:I102">L71+O71+R71+U71+X71+AA71</f>
        <v>1856</v>
      </c>
      <c r="J71" s="57">
        <f aca="true" t="shared" si="13" ref="J71:J134">H71/I71</f>
        <v>4.885237068965517</v>
      </c>
      <c r="K71" s="43">
        <v>1230</v>
      </c>
      <c r="L71" s="44">
        <v>259</v>
      </c>
      <c r="M71" s="38"/>
      <c r="N71" s="43">
        <v>2270</v>
      </c>
      <c r="O71" s="44">
        <v>457</v>
      </c>
      <c r="P71" s="38"/>
      <c r="Q71" s="43">
        <v>1661</v>
      </c>
      <c r="R71" s="44">
        <v>336</v>
      </c>
      <c r="S71" s="38"/>
      <c r="T71" s="43">
        <v>1995</v>
      </c>
      <c r="U71" s="44">
        <v>407</v>
      </c>
      <c r="V71" s="38"/>
      <c r="W71" s="43">
        <v>1059</v>
      </c>
      <c r="X71" s="44">
        <v>223</v>
      </c>
      <c r="Y71" s="38"/>
      <c r="Z71" s="43">
        <v>852</v>
      </c>
      <c r="AA71" s="44">
        <v>174</v>
      </c>
    </row>
    <row r="72" spans="1:27" s="8" customFormat="1" ht="19.5" customHeight="1">
      <c r="A72" s="12">
        <f t="shared" si="10"/>
        <v>66</v>
      </c>
      <c r="B72" s="81" t="s">
        <v>105</v>
      </c>
      <c r="C72" s="15" t="s">
        <v>107</v>
      </c>
      <c r="D72" s="16">
        <v>1</v>
      </c>
      <c r="E72" s="17" t="s">
        <v>19</v>
      </c>
      <c r="F72" s="85">
        <v>2</v>
      </c>
      <c r="G72" s="86">
        <f t="shared" si="5"/>
        <v>925.5</v>
      </c>
      <c r="H72" s="55">
        <f t="shared" si="11"/>
        <v>19481.5</v>
      </c>
      <c r="I72" s="56">
        <f t="shared" si="12"/>
        <v>1851</v>
      </c>
      <c r="J72" s="57">
        <f t="shared" si="13"/>
        <v>10.524851431658563</v>
      </c>
      <c r="K72" s="43">
        <v>10637</v>
      </c>
      <c r="L72" s="44">
        <v>1015</v>
      </c>
      <c r="M72" s="38"/>
      <c r="N72" s="43">
        <v>8844.5</v>
      </c>
      <c r="O72" s="44">
        <v>836</v>
      </c>
      <c r="P72" s="38"/>
      <c r="Q72" s="43"/>
      <c r="R72" s="44"/>
      <c r="S72" s="38"/>
      <c r="T72" s="43"/>
      <c r="U72" s="44"/>
      <c r="V72" s="38"/>
      <c r="W72" s="43"/>
      <c r="X72" s="44"/>
      <c r="Y72" s="38"/>
      <c r="Z72" s="43"/>
      <c r="AA72" s="44"/>
    </row>
    <row r="73" spans="1:27" s="8" customFormat="1" ht="19.5" customHeight="1">
      <c r="A73" s="12">
        <f t="shared" si="10"/>
        <v>67</v>
      </c>
      <c r="B73" s="81" t="s">
        <v>100</v>
      </c>
      <c r="C73" s="15" t="s">
        <v>102</v>
      </c>
      <c r="D73" s="16">
        <v>1</v>
      </c>
      <c r="E73" s="17" t="s">
        <v>19</v>
      </c>
      <c r="F73" s="85">
        <v>3</v>
      </c>
      <c r="G73" s="86">
        <f t="shared" si="5"/>
        <v>595.6666666666666</v>
      </c>
      <c r="H73" s="55">
        <f t="shared" si="11"/>
        <v>14413</v>
      </c>
      <c r="I73" s="56">
        <f t="shared" si="12"/>
        <v>1787</v>
      </c>
      <c r="J73" s="57">
        <f t="shared" si="13"/>
        <v>8.06547285954113</v>
      </c>
      <c r="K73" s="43">
        <v>4380</v>
      </c>
      <c r="L73" s="44">
        <v>555</v>
      </c>
      <c r="M73" s="38"/>
      <c r="N73" s="43">
        <v>8226</v>
      </c>
      <c r="O73" s="44">
        <v>1001</v>
      </c>
      <c r="P73" s="38"/>
      <c r="Q73" s="43">
        <v>1807</v>
      </c>
      <c r="R73" s="44">
        <v>231</v>
      </c>
      <c r="S73" s="38"/>
      <c r="T73" s="43"/>
      <c r="U73" s="44"/>
      <c r="V73" s="38"/>
      <c r="W73" s="43"/>
      <c r="X73" s="44"/>
      <c r="Y73" s="38"/>
      <c r="Z73" s="43"/>
      <c r="AA73" s="44"/>
    </row>
    <row r="74" spans="1:27" s="8" customFormat="1" ht="19.5" customHeight="1">
      <c r="A74" s="12">
        <f t="shared" si="10"/>
        <v>68</v>
      </c>
      <c r="B74" s="81" t="s">
        <v>128</v>
      </c>
      <c r="C74" s="15" t="s">
        <v>129</v>
      </c>
      <c r="D74" s="16">
        <v>1</v>
      </c>
      <c r="E74" s="17" t="s">
        <v>129</v>
      </c>
      <c r="F74" s="85">
        <v>3</v>
      </c>
      <c r="G74" s="86">
        <f t="shared" si="5"/>
        <v>586.6666666666666</v>
      </c>
      <c r="H74" s="55">
        <f t="shared" si="11"/>
        <v>12388</v>
      </c>
      <c r="I74" s="56">
        <f t="shared" si="12"/>
        <v>1760</v>
      </c>
      <c r="J74" s="57">
        <f t="shared" si="13"/>
        <v>7.038636363636364</v>
      </c>
      <c r="K74" s="43">
        <v>3313</v>
      </c>
      <c r="L74" s="44">
        <v>472</v>
      </c>
      <c r="M74" s="38"/>
      <c r="N74" s="43">
        <v>6679.5</v>
      </c>
      <c r="O74" s="44">
        <v>943</v>
      </c>
      <c r="P74" s="38"/>
      <c r="Q74" s="43">
        <v>2395.5</v>
      </c>
      <c r="R74" s="44">
        <v>345</v>
      </c>
      <c r="S74" s="38"/>
      <c r="T74" s="43"/>
      <c r="U74" s="44"/>
      <c r="V74" s="38"/>
      <c r="W74" s="43"/>
      <c r="X74" s="44"/>
      <c r="Y74" s="38"/>
      <c r="Z74" s="43"/>
      <c r="AA74" s="44"/>
    </row>
    <row r="75" spans="1:27" s="8" customFormat="1" ht="19.5" customHeight="1">
      <c r="A75" s="12">
        <f t="shared" si="10"/>
        <v>69</v>
      </c>
      <c r="B75" s="81" t="s">
        <v>132</v>
      </c>
      <c r="C75" s="15" t="s">
        <v>133</v>
      </c>
      <c r="D75" s="16">
        <v>1</v>
      </c>
      <c r="E75" s="17" t="s">
        <v>134</v>
      </c>
      <c r="F75" s="85">
        <v>6</v>
      </c>
      <c r="G75" s="86">
        <f t="shared" si="5"/>
        <v>288.8333333333333</v>
      </c>
      <c r="H75" s="55">
        <f t="shared" si="11"/>
        <v>8128</v>
      </c>
      <c r="I75" s="56">
        <f t="shared" si="12"/>
        <v>1733</v>
      </c>
      <c r="J75" s="57">
        <f t="shared" si="13"/>
        <v>4.690132717830352</v>
      </c>
      <c r="K75" s="43">
        <v>1428</v>
      </c>
      <c r="L75" s="44">
        <v>299</v>
      </c>
      <c r="M75" s="38"/>
      <c r="N75" s="43">
        <v>1892</v>
      </c>
      <c r="O75" s="44">
        <v>410</v>
      </c>
      <c r="P75" s="38"/>
      <c r="Q75" s="43">
        <v>1873</v>
      </c>
      <c r="R75" s="44">
        <v>403</v>
      </c>
      <c r="S75" s="38"/>
      <c r="T75" s="43">
        <v>1250</v>
      </c>
      <c r="U75" s="44">
        <v>265</v>
      </c>
      <c r="V75" s="38"/>
      <c r="W75" s="43">
        <v>1360</v>
      </c>
      <c r="X75" s="44">
        <v>286</v>
      </c>
      <c r="Y75" s="38"/>
      <c r="Z75" s="43">
        <v>325</v>
      </c>
      <c r="AA75" s="44">
        <v>70</v>
      </c>
    </row>
    <row r="76" spans="1:27" s="8" customFormat="1" ht="19.5" customHeight="1">
      <c r="A76" s="12">
        <f t="shared" si="10"/>
        <v>70</v>
      </c>
      <c r="B76" s="81" t="s">
        <v>86</v>
      </c>
      <c r="C76" s="15" t="s">
        <v>93</v>
      </c>
      <c r="D76" s="16">
        <v>1</v>
      </c>
      <c r="E76" s="17" t="s">
        <v>10</v>
      </c>
      <c r="F76" s="85">
        <v>3</v>
      </c>
      <c r="G76" s="86">
        <f t="shared" si="5"/>
        <v>573.6666666666666</v>
      </c>
      <c r="H76" s="55">
        <f t="shared" si="11"/>
        <v>17477</v>
      </c>
      <c r="I76" s="56">
        <f t="shared" si="12"/>
        <v>1721</v>
      </c>
      <c r="J76" s="57">
        <f t="shared" si="13"/>
        <v>10.155142359093551</v>
      </c>
      <c r="K76" s="43">
        <v>8564</v>
      </c>
      <c r="L76" s="44">
        <v>859</v>
      </c>
      <c r="M76" s="38"/>
      <c r="N76" s="43">
        <v>7961</v>
      </c>
      <c r="O76" s="44">
        <v>764</v>
      </c>
      <c r="P76" s="38"/>
      <c r="Q76" s="43">
        <v>952</v>
      </c>
      <c r="R76" s="44">
        <v>98</v>
      </c>
      <c r="S76" s="38"/>
      <c r="T76" s="43"/>
      <c r="U76" s="44"/>
      <c r="V76" s="38"/>
      <c r="W76" s="43"/>
      <c r="X76" s="44"/>
      <c r="Y76" s="38"/>
      <c r="Z76" s="43"/>
      <c r="AA76" s="44"/>
    </row>
    <row r="77" spans="1:27" s="8" customFormat="1" ht="19.5" customHeight="1">
      <c r="A77" s="12">
        <f t="shared" si="10"/>
        <v>71</v>
      </c>
      <c r="B77" s="81" t="s">
        <v>181</v>
      </c>
      <c r="C77" s="15" t="s">
        <v>183</v>
      </c>
      <c r="D77" s="16">
        <v>1</v>
      </c>
      <c r="E77" s="17"/>
      <c r="F77" s="85">
        <v>5</v>
      </c>
      <c r="G77" s="86">
        <f t="shared" si="5"/>
        <v>341.8</v>
      </c>
      <c r="H77" s="55">
        <f t="shared" si="11"/>
        <v>8656</v>
      </c>
      <c r="I77" s="56">
        <f t="shared" si="12"/>
        <v>1709</v>
      </c>
      <c r="J77" s="57">
        <f t="shared" si="13"/>
        <v>5.064950263311879</v>
      </c>
      <c r="K77" s="43">
        <v>1660</v>
      </c>
      <c r="L77" s="44">
        <v>327</v>
      </c>
      <c r="M77" s="38"/>
      <c r="N77" s="43">
        <v>1809</v>
      </c>
      <c r="O77" s="44">
        <v>359</v>
      </c>
      <c r="P77" s="38"/>
      <c r="Q77" s="43">
        <v>1752</v>
      </c>
      <c r="R77" s="44">
        <v>344</v>
      </c>
      <c r="S77" s="38"/>
      <c r="T77" s="43">
        <v>1984</v>
      </c>
      <c r="U77" s="44">
        <v>397</v>
      </c>
      <c r="V77" s="38"/>
      <c r="W77" s="43">
        <v>1451</v>
      </c>
      <c r="X77" s="44">
        <v>282</v>
      </c>
      <c r="Y77" s="38"/>
      <c r="Z77" s="43"/>
      <c r="AA77" s="44"/>
    </row>
    <row r="78" spans="1:27" s="8" customFormat="1" ht="19.5" customHeight="1">
      <c r="A78" s="12">
        <f t="shared" si="10"/>
        <v>72</v>
      </c>
      <c r="B78" s="80" t="s">
        <v>8</v>
      </c>
      <c r="C78" s="15" t="s">
        <v>53</v>
      </c>
      <c r="D78" s="16">
        <v>1</v>
      </c>
      <c r="E78" s="17" t="s">
        <v>54</v>
      </c>
      <c r="F78" s="85">
        <v>5</v>
      </c>
      <c r="G78" s="86">
        <f t="shared" si="5"/>
        <v>341.6</v>
      </c>
      <c r="H78" s="55">
        <f t="shared" si="11"/>
        <v>19485</v>
      </c>
      <c r="I78" s="56">
        <f t="shared" si="12"/>
        <v>1708</v>
      </c>
      <c r="J78" s="57">
        <f t="shared" si="13"/>
        <v>11.40807962529274</v>
      </c>
      <c r="K78" s="43">
        <v>6725</v>
      </c>
      <c r="L78" s="44">
        <v>571</v>
      </c>
      <c r="M78" s="38"/>
      <c r="N78" s="43">
        <v>6312.5</v>
      </c>
      <c r="O78" s="44">
        <v>529</v>
      </c>
      <c r="P78" s="38"/>
      <c r="Q78" s="43">
        <v>3205</v>
      </c>
      <c r="R78" s="44">
        <v>294</v>
      </c>
      <c r="S78" s="38"/>
      <c r="T78" s="43">
        <v>1940</v>
      </c>
      <c r="U78" s="44">
        <v>186</v>
      </c>
      <c r="V78" s="38"/>
      <c r="W78" s="43">
        <v>1302.5</v>
      </c>
      <c r="X78" s="44">
        <v>128</v>
      </c>
      <c r="Y78" s="38"/>
      <c r="Z78" s="43"/>
      <c r="AA78" s="44"/>
    </row>
    <row r="79" spans="1:27" s="8" customFormat="1" ht="19.5" customHeight="1">
      <c r="A79" s="12">
        <f t="shared" si="10"/>
        <v>73</v>
      </c>
      <c r="B79" s="80" t="s">
        <v>8</v>
      </c>
      <c r="C79" s="15" t="s">
        <v>28</v>
      </c>
      <c r="D79" s="16">
        <v>1</v>
      </c>
      <c r="E79" s="17"/>
      <c r="F79" s="85">
        <v>1</v>
      </c>
      <c r="G79" s="86">
        <f t="shared" si="5"/>
        <v>1698</v>
      </c>
      <c r="H79" s="55">
        <f t="shared" si="11"/>
        <v>10188</v>
      </c>
      <c r="I79" s="56">
        <f t="shared" si="12"/>
        <v>1698</v>
      </c>
      <c r="J79" s="57">
        <f t="shared" si="13"/>
        <v>6</v>
      </c>
      <c r="K79" s="43">
        <v>10188</v>
      </c>
      <c r="L79" s="44">
        <v>1698</v>
      </c>
      <c r="M79" s="38"/>
      <c r="N79" s="43"/>
      <c r="O79" s="44"/>
      <c r="P79" s="38"/>
      <c r="Q79" s="43"/>
      <c r="R79" s="44"/>
      <c r="S79" s="38"/>
      <c r="T79" s="43"/>
      <c r="U79" s="44"/>
      <c r="V79" s="38"/>
      <c r="W79" s="43"/>
      <c r="X79" s="44"/>
      <c r="Y79" s="38"/>
      <c r="Z79" s="43"/>
      <c r="AA79" s="44"/>
    </row>
    <row r="80" spans="1:27" s="8" customFormat="1" ht="19.5" customHeight="1">
      <c r="A80" s="12">
        <f aca="true" t="shared" si="14" ref="A80:A111">A79+1</f>
        <v>74</v>
      </c>
      <c r="B80" s="80" t="s">
        <v>8</v>
      </c>
      <c r="C80" s="15" t="s">
        <v>37</v>
      </c>
      <c r="D80" s="16">
        <v>1</v>
      </c>
      <c r="E80" s="17"/>
      <c r="F80" s="85">
        <v>6</v>
      </c>
      <c r="G80" s="86">
        <f t="shared" si="5"/>
        <v>281.6666666666667</v>
      </c>
      <c r="H80" s="55">
        <f t="shared" si="11"/>
        <v>14554</v>
      </c>
      <c r="I80" s="56">
        <f t="shared" si="12"/>
        <v>1690</v>
      </c>
      <c r="J80" s="57">
        <f t="shared" si="13"/>
        <v>8.611834319526627</v>
      </c>
      <c r="K80" s="43">
        <v>2346</v>
      </c>
      <c r="L80" s="44">
        <v>273</v>
      </c>
      <c r="M80" s="38"/>
      <c r="N80" s="43">
        <v>4528</v>
      </c>
      <c r="O80" s="44">
        <v>521</v>
      </c>
      <c r="P80" s="38"/>
      <c r="Q80" s="43">
        <v>2836</v>
      </c>
      <c r="R80" s="44">
        <v>330</v>
      </c>
      <c r="S80" s="38"/>
      <c r="T80" s="43">
        <v>2080</v>
      </c>
      <c r="U80" s="44">
        <v>242</v>
      </c>
      <c r="V80" s="38"/>
      <c r="W80" s="43">
        <v>2080</v>
      </c>
      <c r="X80" s="44">
        <v>243</v>
      </c>
      <c r="Y80" s="38"/>
      <c r="Z80" s="43">
        <v>684</v>
      </c>
      <c r="AA80" s="44">
        <v>81</v>
      </c>
    </row>
    <row r="81" spans="1:27" s="8" customFormat="1" ht="19.5" customHeight="1">
      <c r="A81" s="12">
        <f t="shared" si="14"/>
        <v>75</v>
      </c>
      <c r="B81" s="80" t="s">
        <v>8</v>
      </c>
      <c r="C81" s="15" t="s">
        <v>64</v>
      </c>
      <c r="D81" s="16">
        <v>1</v>
      </c>
      <c r="E81" s="17"/>
      <c r="F81" s="85">
        <v>6</v>
      </c>
      <c r="G81" s="86">
        <f t="shared" si="5"/>
        <v>278.6666666666667</v>
      </c>
      <c r="H81" s="55">
        <f t="shared" si="11"/>
        <v>13598</v>
      </c>
      <c r="I81" s="56">
        <f t="shared" si="12"/>
        <v>1672</v>
      </c>
      <c r="J81" s="57">
        <f t="shared" si="13"/>
        <v>8.132775119617225</v>
      </c>
      <c r="K81" s="43">
        <v>1844</v>
      </c>
      <c r="L81" s="44">
        <v>225</v>
      </c>
      <c r="M81" s="38"/>
      <c r="N81" s="43">
        <v>5584</v>
      </c>
      <c r="O81" s="44">
        <v>690</v>
      </c>
      <c r="P81" s="38"/>
      <c r="Q81" s="43">
        <v>2194</v>
      </c>
      <c r="R81" s="44">
        <v>273</v>
      </c>
      <c r="S81" s="38"/>
      <c r="T81" s="43">
        <v>1892</v>
      </c>
      <c r="U81" s="44">
        <v>231</v>
      </c>
      <c r="V81" s="38"/>
      <c r="W81" s="43">
        <v>1268</v>
      </c>
      <c r="X81" s="44">
        <v>154</v>
      </c>
      <c r="Y81" s="38"/>
      <c r="Z81" s="43">
        <v>816</v>
      </c>
      <c r="AA81" s="44">
        <v>99</v>
      </c>
    </row>
    <row r="82" spans="1:27" s="8" customFormat="1" ht="19.5" customHeight="1">
      <c r="A82" s="12">
        <f t="shared" si="14"/>
        <v>76</v>
      </c>
      <c r="B82" s="81" t="s">
        <v>207</v>
      </c>
      <c r="C82" s="15" t="s">
        <v>208</v>
      </c>
      <c r="D82" s="16">
        <v>1</v>
      </c>
      <c r="E82" s="17" t="s">
        <v>78</v>
      </c>
      <c r="F82" s="85">
        <v>4</v>
      </c>
      <c r="G82" s="86">
        <f t="shared" si="5"/>
        <v>418</v>
      </c>
      <c r="H82" s="55">
        <f t="shared" si="11"/>
        <v>9449</v>
      </c>
      <c r="I82" s="56">
        <f t="shared" si="12"/>
        <v>1672</v>
      </c>
      <c r="J82" s="57">
        <f t="shared" si="13"/>
        <v>5.651315789473684</v>
      </c>
      <c r="K82" s="43">
        <v>1966</v>
      </c>
      <c r="L82" s="44">
        <v>369</v>
      </c>
      <c r="M82" s="38"/>
      <c r="N82" s="43">
        <v>5273</v>
      </c>
      <c r="O82" s="44">
        <v>901</v>
      </c>
      <c r="P82" s="38"/>
      <c r="Q82" s="43">
        <v>1801</v>
      </c>
      <c r="R82" s="44">
        <v>325</v>
      </c>
      <c r="S82" s="38"/>
      <c r="T82" s="43">
        <v>409</v>
      </c>
      <c r="U82" s="44">
        <v>77</v>
      </c>
      <c r="V82" s="38"/>
      <c r="W82" s="43"/>
      <c r="X82" s="44"/>
      <c r="Y82" s="38"/>
      <c r="Z82" s="43"/>
      <c r="AA82" s="44"/>
    </row>
    <row r="83" spans="1:27" s="8" customFormat="1" ht="19.5" customHeight="1">
      <c r="A83" s="12">
        <f t="shared" si="14"/>
        <v>77</v>
      </c>
      <c r="B83" s="81" t="s">
        <v>132</v>
      </c>
      <c r="C83" s="15" t="s">
        <v>107</v>
      </c>
      <c r="D83" s="16">
        <v>1</v>
      </c>
      <c r="E83" s="17" t="s">
        <v>19</v>
      </c>
      <c r="F83" s="85">
        <v>3</v>
      </c>
      <c r="G83" s="86">
        <f t="shared" si="5"/>
        <v>556.3333333333334</v>
      </c>
      <c r="H83" s="55">
        <f t="shared" si="11"/>
        <v>11851</v>
      </c>
      <c r="I83" s="56">
        <f t="shared" si="12"/>
        <v>1669</v>
      </c>
      <c r="J83" s="57">
        <f t="shared" si="13"/>
        <v>7.100659077291792</v>
      </c>
      <c r="K83" s="43">
        <v>3635</v>
      </c>
      <c r="L83" s="44">
        <v>523</v>
      </c>
      <c r="M83" s="38"/>
      <c r="N83" s="43">
        <v>5899</v>
      </c>
      <c r="O83" s="44">
        <v>819</v>
      </c>
      <c r="P83" s="38"/>
      <c r="Q83" s="43">
        <v>2317</v>
      </c>
      <c r="R83" s="44">
        <v>327</v>
      </c>
      <c r="S83" s="38"/>
      <c r="T83" s="43"/>
      <c r="U83" s="44"/>
      <c r="V83" s="38"/>
      <c r="W83" s="43"/>
      <c r="X83" s="44"/>
      <c r="Y83" s="38"/>
      <c r="Z83" s="43"/>
      <c r="AA83" s="44"/>
    </row>
    <row r="84" spans="1:27" s="8" customFormat="1" ht="19.5" customHeight="1">
      <c r="A84" s="12">
        <f t="shared" si="14"/>
        <v>78</v>
      </c>
      <c r="B84" s="81" t="s">
        <v>124</v>
      </c>
      <c r="C84" s="15" t="s">
        <v>125</v>
      </c>
      <c r="D84" s="16">
        <v>1</v>
      </c>
      <c r="E84" s="17"/>
      <c r="F84" s="85">
        <v>6</v>
      </c>
      <c r="G84" s="86">
        <f t="shared" si="5"/>
        <v>271.1666666666667</v>
      </c>
      <c r="H84" s="55">
        <f t="shared" si="11"/>
        <v>10438</v>
      </c>
      <c r="I84" s="56">
        <f t="shared" si="12"/>
        <v>1627</v>
      </c>
      <c r="J84" s="57">
        <f t="shared" si="13"/>
        <v>6.415488629379226</v>
      </c>
      <c r="K84" s="43">
        <v>1939</v>
      </c>
      <c r="L84" s="44">
        <v>311</v>
      </c>
      <c r="M84" s="38"/>
      <c r="N84" s="43">
        <v>3245</v>
      </c>
      <c r="O84" s="44">
        <v>483</v>
      </c>
      <c r="P84" s="38"/>
      <c r="Q84" s="43">
        <v>2231</v>
      </c>
      <c r="R84" s="44">
        <v>356</v>
      </c>
      <c r="S84" s="38"/>
      <c r="T84" s="43">
        <v>1952</v>
      </c>
      <c r="U84" s="44">
        <v>309</v>
      </c>
      <c r="V84" s="38"/>
      <c r="W84" s="43">
        <v>665</v>
      </c>
      <c r="X84" s="44">
        <v>104</v>
      </c>
      <c r="Y84" s="38"/>
      <c r="Z84" s="43">
        <v>406</v>
      </c>
      <c r="AA84" s="44">
        <v>64</v>
      </c>
    </row>
    <row r="85" spans="1:27" s="8" customFormat="1" ht="19.5" customHeight="1">
      <c r="A85" s="12">
        <f t="shared" si="14"/>
        <v>79</v>
      </c>
      <c r="B85" s="81" t="s">
        <v>215</v>
      </c>
      <c r="C85" s="15" t="s">
        <v>216</v>
      </c>
      <c r="D85" s="16">
        <v>1</v>
      </c>
      <c r="E85" s="17" t="s">
        <v>47</v>
      </c>
      <c r="F85" s="85">
        <v>2</v>
      </c>
      <c r="G85" s="86">
        <f t="shared" si="5"/>
        <v>796</v>
      </c>
      <c r="H85" s="55">
        <f t="shared" si="11"/>
        <v>9432</v>
      </c>
      <c r="I85" s="56">
        <f t="shared" si="12"/>
        <v>1592</v>
      </c>
      <c r="J85" s="57">
        <f t="shared" si="13"/>
        <v>5.924623115577889</v>
      </c>
      <c r="K85" s="43"/>
      <c r="L85" s="44"/>
      <c r="M85" s="38"/>
      <c r="N85" s="43">
        <v>6238</v>
      </c>
      <c r="O85" s="44">
        <v>1085</v>
      </c>
      <c r="P85" s="38"/>
      <c r="Q85" s="43">
        <v>3194</v>
      </c>
      <c r="R85" s="44">
        <v>507</v>
      </c>
      <c r="S85" s="38"/>
      <c r="T85" s="43"/>
      <c r="U85" s="44"/>
      <c r="V85" s="38"/>
      <c r="W85" s="43"/>
      <c r="X85" s="44"/>
      <c r="Y85" s="38"/>
      <c r="Z85" s="43"/>
      <c r="AA85" s="44"/>
    </row>
    <row r="86" spans="1:27" s="8" customFormat="1" ht="19.5" customHeight="1">
      <c r="A86" s="12">
        <f t="shared" si="14"/>
        <v>80</v>
      </c>
      <c r="B86" s="80" t="s">
        <v>8</v>
      </c>
      <c r="C86" s="15" t="s">
        <v>29</v>
      </c>
      <c r="D86" s="16">
        <v>1</v>
      </c>
      <c r="E86" s="17" t="s">
        <v>19</v>
      </c>
      <c r="F86" s="85">
        <v>3</v>
      </c>
      <c r="G86" s="86">
        <f t="shared" si="5"/>
        <v>527.3333333333334</v>
      </c>
      <c r="H86" s="55">
        <f t="shared" si="11"/>
        <v>22360</v>
      </c>
      <c r="I86" s="56">
        <f t="shared" si="12"/>
        <v>1582</v>
      </c>
      <c r="J86" s="57">
        <f t="shared" si="13"/>
        <v>14.134007585335018</v>
      </c>
      <c r="K86" s="43">
        <v>10284</v>
      </c>
      <c r="L86" s="44">
        <v>711</v>
      </c>
      <c r="M86" s="38"/>
      <c r="N86" s="43">
        <v>8792</v>
      </c>
      <c r="O86" s="44">
        <v>628</v>
      </c>
      <c r="P86" s="38"/>
      <c r="Q86" s="43">
        <v>3284</v>
      </c>
      <c r="R86" s="44">
        <v>243</v>
      </c>
      <c r="S86" s="38"/>
      <c r="T86" s="43"/>
      <c r="U86" s="44"/>
      <c r="V86" s="38"/>
      <c r="W86" s="43"/>
      <c r="X86" s="44"/>
      <c r="Y86" s="38"/>
      <c r="Z86" s="43"/>
      <c r="AA86" s="44"/>
    </row>
    <row r="87" spans="1:27" s="8" customFormat="1" ht="19.5" customHeight="1">
      <c r="A87" s="12">
        <f t="shared" si="14"/>
        <v>81</v>
      </c>
      <c r="B87" s="81" t="s">
        <v>178</v>
      </c>
      <c r="C87" s="15" t="s">
        <v>180</v>
      </c>
      <c r="D87" s="16">
        <v>1</v>
      </c>
      <c r="E87" s="17"/>
      <c r="F87" s="85">
        <v>4</v>
      </c>
      <c r="G87" s="86">
        <f t="shared" si="5"/>
        <v>395</v>
      </c>
      <c r="H87" s="55">
        <f t="shared" si="11"/>
        <v>12276</v>
      </c>
      <c r="I87" s="56">
        <f t="shared" si="12"/>
        <v>1580</v>
      </c>
      <c r="J87" s="57">
        <f t="shared" si="13"/>
        <v>7.769620253164557</v>
      </c>
      <c r="K87" s="43">
        <v>3131</v>
      </c>
      <c r="L87" s="44">
        <v>402</v>
      </c>
      <c r="M87" s="38"/>
      <c r="N87" s="43">
        <v>5009</v>
      </c>
      <c r="O87" s="44">
        <v>648</v>
      </c>
      <c r="P87" s="38"/>
      <c r="Q87" s="43">
        <v>2412</v>
      </c>
      <c r="R87" s="44">
        <v>311</v>
      </c>
      <c r="S87" s="38"/>
      <c r="T87" s="43">
        <v>1724</v>
      </c>
      <c r="U87" s="44">
        <v>219</v>
      </c>
      <c r="V87" s="38"/>
      <c r="W87" s="43"/>
      <c r="X87" s="44"/>
      <c r="Y87" s="38"/>
      <c r="Z87" s="43"/>
      <c r="AA87" s="44"/>
    </row>
    <row r="88" spans="1:27" s="8" customFormat="1" ht="19.5" customHeight="1">
      <c r="A88" s="12">
        <f t="shared" si="14"/>
        <v>82</v>
      </c>
      <c r="B88" s="80" t="s">
        <v>8</v>
      </c>
      <c r="C88" s="15" t="s">
        <v>42</v>
      </c>
      <c r="D88" s="16">
        <v>1</v>
      </c>
      <c r="E88" s="17" t="s">
        <v>34</v>
      </c>
      <c r="F88" s="85">
        <v>6</v>
      </c>
      <c r="G88" s="86">
        <f aca="true" t="shared" si="15" ref="G88:G151">I88/F88</f>
        <v>254.16666666666666</v>
      </c>
      <c r="H88" s="55">
        <f t="shared" si="11"/>
        <v>9948</v>
      </c>
      <c r="I88" s="56">
        <f t="shared" si="12"/>
        <v>1525</v>
      </c>
      <c r="J88" s="57">
        <f t="shared" si="13"/>
        <v>6.523278688524591</v>
      </c>
      <c r="K88" s="43">
        <v>1622</v>
      </c>
      <c r="L88" s="44">
        <v>250</v>
      </c>
      <c r="M88" s="38"/>
      <c r="N88" s="43">
        <v>3262</v>
      </c>
      <c r="O88" s="44">
        <v>482</v>
      </c>
      <c r="P88" s="38"/>
      <c r="Q88" s="43">
        <v>1858</v>
      </c>
      <c r="R88" s="44">
        <v>294</v>
      </c>
      <c r="S88" s="38"/>
      <c r="T88" s="43">
        <v>1936</v>
      </c>
      <c r="U88" s="44">
        <v>306</v>
      </c>
      <c r="V88" s="38"/>
      <c r="W88" s="43">
        <v>782</v>
      </c>
      <c r="X88" s="44">
        <v>116</v>
      </c>
      <c r="Y88" s="38"/>
      <c r="Z88" s="43">
        <v>488</v>
      </c>
      <c r="AA88" s="44">
        <v>77</v>
      </c>
    </row>
    <row r="89" spans="1:27" s="8" customFormat="1" ht="19.5" customHeight="1">
      <c r="A89" s="12">
        <f t="shared" si="14"/>
        <v>83</v>
      </c>
      <c r="B89" s="81" t="s">
        <v>204</v>
      </c>
      <c r="C89" s="15" t="s">
        <v>206</v>
      </c>
      <c r="D89" s="16">
        <v>1</v>
      </c>
      <c r="E89" s="17"/>
      <c r="F89" s="85">
        <v>4</v>
      </c>
      <c r="G89" s="86">
        <f t="shared" si="15"/>
        <v>381</v>
      </c>
      <c r="H89" s="55">
        <f t="shared" si="11"/>
        <v>10387</v>
      </c>
      <c r="I89" s="56">
        <f t="shared" si="12"/>
        <v>1524</v>
      </c>
      <c r="J89" s="57">
        <f t="shared" si="13"/>
        <v>6.815616797900263</v>
      </c>
      <c r="K89" s="43">
        <v>1247</v>
      </c>
      <c r="L89" s="44">
        <v>185</v>
      </c>
      <c r="M89" s="38"/>
      <c r="N89" s="43">
        <v>4611</v>
      </c>
      <c r="O89" s="44">
        <v>676</v>
      </c>
      <c r="P89" s="38"/>
      <c r="Q89" s="43">
        <v>4155</v>
      </c>
      <c r="R89" s="44">
        <v>608</v>
      </c>
      <c r="S89" s="38"/>
      <c r="T89" s="43">
        <v>374</v>
      </c>
      <c r="U89" s="44">
        <v>55</v>
      </c>
      <c r="V89" s="38"/>
      <c r="W89" s="43"/>
      <c r="X89" s="44"/>
      <c r="Y89" s="38"/>
      <c r="Z89" s="43"/>
      <c r="AA89" s="44"/>
    </row>
    <row r="90" spans="1:27" s="8" customFormat="1" ht="19.5" customHeight="1">
      <c r="A90" s="12">
        <f t="shared" si="14"/>
        <v>84</v>
      </c>
      <c r="B90" s="81" t="s">
        <v>113</v>
      </c>
      <c r="C90" s="15" t="s">
        <v>114</v>
      </c>
      <c r="D90" s="16">
        <v>1</v>
      </c>
      <c r="E90" s="17" t="s">
        <v>19</v>
      </c>
      <c r="F90" s="85">
        <v>2</v>
      </c>
      <c r="G90" s="86">
        <f t="shared" si="15"/>
        <v>754.5</v>
      </c>
      <c r="H90" s="55">
        <f t="shared" si="11"/>
        <v>10213</v>
      </c>
      <c r="I90" s="56">
        <f t="shared" si="12"/>
        <v>1509</v>
      </c>
      <c r="J90" s="57">
        <f t="shared" si="13"/>
        <v>6.76805831676607</v>
      </c>
      <c r="K90" s="43">
        <v>4640</v>
      </c>
      <c r="L90" s="44">
        <v>713</v>
      </c>
      <c r="M90" s="38"/>
      <c r="N90" s="43">
        <v>5573</v>
      </c>
      <c r="O90" s="44">
        <v>796</v>
      </c>
      <c r="P90" s="38"/>
      <c r="Q90" s="43"/>
      <c r="R90" s="44"/>
      <c r="S90" s="38"/>
      <c r="T90" s="43"/>
      <c r="U90" s="44"/>
      <c r="V90" s="38"/>
      <c r="W90" s="43"/>
      <c r="X90" s="44"/>
      <c r="Y90" s="38"/>
      <c r="Z90" s="43"/>
      <c r="AA90" s="44"/>
    </row>
    <row r="91" spans="1:27" s="8" customFormat="1" ht="19.5" customHeight="1">
      <c r="A91" s="12">
        <f t="shared" si="14"/>
        <v>85</v>
      </c>
      <c r="B91" s="80" t="s">
        <v>8</v>
      </c>
      <c r="C91" s="15" t="s">
        <v>65</v>
      </c>
      <c r="D91" s="16">
        <v>1</v>
      </c>
      <c r="E91" s="17" t="s">
        <v>66</v>
      </c>
      <c r="F91" s="85">
        <v>5</v>
      </c>
      <c r="G91" s="86">
        <f t="shared" si="15"/>
        <v>301.4</v>
      </c>
      <c r="H91" s="55">
        <f t="shared" si="11"/>
        <v>12938</v>
      </c>
      <c r="I91" s="56">
        <f t="shared" si="12"/>
        <v>1507</v>
      </c>
      <c r="J91" s="57">
        <f t="shared" si="13"/>
        <v>8.585268745852687</v>
      </c>
      <c r="K91" s="43">
        <v>2824</v>
      </c>
      <c r="L91" s="44">
        <v>342</v>
      </c>
      <c r="M91" s="38"/>
      <c r="N91" s="43">
        <v>6026</v>
      </c>
      <c r="O91" s="44">
        <v>688</v>
      </c>
      <c r="P91" s="38"/>
      <c r="Q91" s="43">
        <v>2099</v>
      </c>
      <c r="R91" s="44">
        <v>248</v>
      </c>
      <c r="S91" s="38"/>
      <c r="T91" s="43">
        <v>1125</v>
      </c>
      <c r="U91" s="44">
        <v>130</v>
      </c>
      <c r="V91" s="38"/>
      <c r="W91" s="43">
        <v>864</v>
      </c>
      <c r="X91" s="44">
        <v>99</v>
      </c>
      <c r="Y91" s="38"/>
      <c r="Z91" s="43"/>
      <c r="AA91" s="44"/>
    </row>
    <row r="92" spans="1:27" s="8" customFormat="1" ht="19.5" customHeight="1">
      <c r="A92" s="12">
        <f t="shared" si="14"/>
        <v>86</v>
      </c>
      <c r="B92" s="81" t="s">
        <v>237</v>
      </c>
      <c r="C92" s="15" t="s">
        <v>238</v>
      </c>
      <c r="D92" s="16">
        <v>1</v>
      </c>
      <c r="E92" s="17"/>
      <c r="F92" s="85">
        <v>3</v>
      </c>
      <c r="G92" s="86">
        <f t="shared" si="15"/>
        <v>500</v>
      </c>
      <c r="H92" s="55">
        <f t="shared" si="11"/>
        <v>7500</v>
      </c>
      <c r="I92" s="56">
        <f t="shared" si="12"/>
        <v>1500</v>
      </c>
      <c r="J92" s="57">
        <f t="shared" si="13"/>
        <v>5</v>
      </c>
      <c r="K92" s="43"/>
      <c r="L92" s="44"/>
      <c r="M92" s="38"/>
      <c r="N92" s="43"/>
      <c r="O92" s="44"/>
      <c r="P92" s="38"/>
      <c r="Q92" s="43"/>
      <c r="R92" s="44"/>
      <c r="S92" s="38"/>
      <c r="T92" s="43">
        <v>3290</v>
      </c>
      <c r="U92" s="44">
        <v>658</v>
      </c>
      <c r="V92" s="38"/>
      <c r="W92" s="43">
        <v>2540</v>
      </c>
      <c r="X92" s="44">
        <v>508</v>
      </c>
      <c r="Y92" s="38"/>
      <c r="Z92" s="43">
        <v>1670</v>
      </c>
      <c r="AA92" s="44">
        <v>334</v>
      </c>
    </row>
    <row r="93" spans="1:27" s="8" customFormat="1" ht="19.5" customHeight="1">
      <c r="A93" s="12">
        <f t="shared" si="14"/>
        <v>87</v>
      </c>
      <c r="B93" s="80" t="s">
        <v>8</v>
      </c>
      <c r="C93" s="15" t="s">
        <v>14</v>
      </c>
      <c r="D93" s="16">
        <v>1</v>
      </c>
      <c r="E93" s="17" t="s">
        <v>10</v>
      </c>
      <c r="F93" s="85">
        <v>2</v>
      </c>
      <c r="G93" s="86">
        <f t="shared" si="15"/>
        <v>729.5</v>
      </c>
      <c r="H93" s="55">
        <f t="shared" si="11"/>
        <v>16327</v>
      </c>
      <c r="I93" s="56">
        <f t="shared" si="12"/>
        <v>1459</v>
      </c>
      <c r="J93" s="57">
        <f t="shared" si="13"/>
        <v>11.190541466758054</v>
      </c>
      <c r="K93" s="43">
        <v>9236</v>
      </c>
      <c r="L93" s="44">
        <v>830</v>
      </c>
      <c r="M93" s="38"/>
      <c r="N93" s="43">
        <v>7091</v>
      </c>
      <c r="O93" s="44">
        <v>629</v>
      </c>
      <c r="P93" s="38"/>
      <c r="Q93" s="43"/>
      <c r="R93" s="44"/>
      <c r="S93" s="38"/>
      <c r="T93" s="43"/>
      <c r="U93" s="44"/>
      <c r="V93" s="38"/>
      <c r="W93" s="43"/>
      <c r="X93" s="44"/>
      <c r="Y93" s="38"/>
      <c r="Z93" s="43"/>
      <c r="AA93" s="44"/>
    </row>
    <row r="94" spans="1:27" s="8" customFormat="1" ht="19.5" customHeight="1">
      <c r="A94" s="12">
        <f t="shared" si="14"/>
        <v>88</v>
      </c>
      <c r="B94" s="81" t="s">
        <v>124</v>
      </c>
      <c r="C94" s="15" t="s">
        <v>126</v>
      </c>
      <c r="D94" s="16">
        <v>1</v>
      </c>
      <c r="E94" s="17" t="s">
        <v>19</v>
      </c>
      <c r="F94" s="85">
        <v>2</v>
      </c>
      <c r="G94" s="86">
        <f t="shared" si="15"/>
        <v>724.5</v>
      </c>
      <c r="H94" s="55">
        <f t="shared" si="11"/>
        <v>11522</v>
      </c>
      <c r="I94" s="56">
        <f t="shared" si="12"/>
        <v>1449</v>
      </c>
      <c r="J94" s="57">
        <f t="shared" si="13"/>
        <v>7.951690821256038</v>
      </c>
      <c r="K94" s="43">
        <v>5085</v>
      </c>
      <c r="L94" s="44">
        <v>650</v>
      </c>
      <c r="M94" s="38"/>
      <c r="N94" s="43">
        <v>6437</v>
      </c>
      <c r="O94" s="44">
        <v>799</v>
      </c>
      <c r="P94" s="38"/>
      <c r="Q94" s="43"/>
      <c r="R94" s="44"/>
      <c r="S94" s="38"/>
      <c r="T94" s="43"/>
      <c r="U94" s="44"/>
      <c r="V94" s="38"/>
      <c r="W94" s="43"/>
      <c r="X94" s="44"/>
      <c r="Y94" s="38"/>
      <c r="Z94" s="43"/>
      <c r="AA94" s="44"/>
    </row>
    <row r="95" spans="1:27" s="8" customFormat="1" ht="19.5" customHeight="1">
      <c r="A95" s="12">
        <f t="shared" si="14"/>
        <v>89</v>
      </c>
      <c r="B95" s="80" t="s">
        <v>8</v>
      </c>
      <c r="C95" s="15" t="s">
        <v>43</v>
      </c>
      <c r="D95" s="16">
        <v>1</v>
      </c>
      <c r="E95" s="17"/>
      <c r="F95" s="85">
        <v>3</v>
      </c>
      <c r="G95" s="86">
        <f t="shared" si="15"/>
        <v>482.3333333333333</v>
      </c>
      <c r="H95" s="55">
        <f t="shared" si="11"/>
        <v>12361</v>
      </c>
      <c r="I95" s="56">
        <f t="shared" si="12"/>
        <v>1447</v>
      </c>
      <c r="J95" s="57">
        <f t="shared" si="13"/>
        <v>8.542501727712509</v>
      </c>
      <c r="K95" s="43">
        <v>2628</v>
      </c>
      <c r="L95" s="44">
        <v>316</v>
      </c>
      <c r="M95" s="38"/>
      <c r="N95" s="43">
        <v>5486</v>
      </c>
      <c r="O95" s="44">
        <v>631</v>
      </c>
      <c r="P95" s="38"/>
      <c r="Q95" s="43">
        <v>4247</v>
      </c>
      <c r="R95" s="44">
        <v>500</v>
      </c>
      <c r="S95" s="38"/>
      <c r="T95" s="43"/>
      <c r="U95" s="44"/>
      <c r="V95" s="38"/>
      <c r="W95" s="43"/>
      <c r="X95" s="44"/>
      <c r="Y95" s="38"/>
      <c r="Z95" s="43"/>
      <c r="AA95" s="44"/>
    </row>
    <row r="96" spans="1:27" s="8" customFormat="1" ht="19.5" customHeight="1">
      <c r="A96" s="12">
        <f t="shared" si="14"/>
        <v>90</v>
      </c>
      <c r="B96" s="81" t="s">
        <v>152</v>
      </c>
      <c r="C96" s="15" t="s">
        <v>283</v>
      </c>
      <c r="D96" s="16">
        <v>1</v>
      </c>
      <c r="E96" s="17"/>
      <c r="F96" s="85">
        <v>1</v>
      </c>
      <c r="G96" s="86">
        <f t="shared" si="15"/>
        <v>1431</v>
      </c>
      <c r="H96" s="55">
        <f t="shared" si="11"/>
        <v>3479</v>
      </c>
      <c r="I96" s="56">
        <f t="shared" si="12"/>
        <v>1431</v>
      </c>
      <c r="J96" s="57">
        <f t="shared" si="13"/>
        <v>2.4311670160726764</v>
      </c>
      <c r="K96" s="43"/>
      <c r="L96" s="44"/>
      <c r="M96" s="38"/>
      <c r="N96" s="43"/>
      <c r="O96" s="44"/>
      <c r="P96" s="38"/>
      <c r="Q96" s="43"/>
      <c r="R96" s="44"/>
      <c r="S96" s="38"/>
      <c r="T96" s="43"/>
      <c r="U96" s="44"/>
      <c r="V96" s="38"/>
      <c r="W96" s="43"/>
      <c r="X96" s="44"/>
      <c r="Y96" s="38"/>
      <c r="Z96" s="43">
        <v>3479</v>
      </c>
      <c r="AA96" s="44">
        <v>1431</v>
      </c>
    </row>
    <row r="97" spans="1:27" s="8" customFormat="1" ht="19.5" customHeight="1">
      <c r="A97" s="12">
        <f t="shared" si="14"/>
        <v>91</v>
      </c>
      <c r="B97" s="81" t="s">
        <v>166</v>
      </c>
      <c r="C97" s="15" t="s">
        <v>134</v>
      </c>
      <c r="D97" s="16">
        <v>1</v>
      </c>
      <c r="E97" s="17" t="s">
        <v>134</v>
      </c>
      <c r="F97" s="85">
        <v>4</v>
      </c>
      <c r="G97" s="86">
        <f t="shared" si="15"/>
        <v>355</v>
      </c>
      <c r="H97" s="55">
        <f t="shared" si="11"/>
        <v>8623</v>
      </c>
      <c r="I97" s="56">
        <f t="shared" si="12"/>
        <v>1420</v>
      </c>
      <c r="J97" s="57">
        <f t="shared" si="13"/>
        <v>6.072535211267605</v>
      </c>
      <c r="K97" s="43">
        <v>3509</v>
      </c>
      <c r="L97" s="44">
        <v>580</v>
      </c>
      <c r="M97" s="38"/>
      <c r="N97" s="43">
        <v>2236</v>
      </c>
      <c r="O97" s="44">
        <v>365</v>
      </c>
      <c r="P97" s="38"/>
      <c r="Q97" s="43">
        <v>2092</v>
      </c>
      <c r="R97" s="44">
        <v>345</v>
      </c>
      <c r="S97" s="38"/>
      <c r="T97" s="43">
        <v>786</v>
      </c>
      <c r="U97" s="44">
        <v>130</v>
      </c>
      <c r="V97" s="38"/>
      <c r="W97" s="43"/>
      <c r="X97" s="44"/>
      <c r="Y97" s="38"/>
      <c r="Z97" s="43"/>
      <c r="AA97" s="44"/>
    </row>
    <row r="98" spans="1:27" s="8" customFormat="1" ht="19.5" customHeight="1">
      <c r="A98" s="12">
        <f t="shared" si="14"/>
        <v>92</v>
      </c>
      <c r="B98" s="81" t="s">
        <v>162</v>
      </c>
      <c r="C98" s="15" t="s">
        <v>163</v>
      </c>
      <c r="D98" s="16">
        <v>1</v>
      </c>
      <c r="E98" s="17" t="s">
        <v>164</v>
      </c>
      <c r="F98" s="85">
        <v>6</v>
      </c>
      <c r="G98" s="86">
        <f t="shared" si="15"/>
        <v>235</v>
      </c>
      <c r="H98" s="55">
        <f t="shared" si="11"/>
        <v>9870</v>
      </c>
      <c r="I98" s="56">
        <f t="shared" si="12"/>
        <v>1410</v>
      </c>
      <c r="J98" s="57">
        <f t="shared" si="13"/>
        <v>7</v>
      </c>
      <c r="K98" s="43">
        <v>2121</v>
      </c>
      <c r="L98" s="44">
        <v>303</v>
      </c>
      <c r="M98" s="38"/>
      <c r="N98" s="43">
        <v>4991</v>
      </c>
      <c r="O98" s="44">
        <v>713</v>
      </c>
      <c r="P98" s="38"/>
      <c r="Q98" s="43">
        <v>1379</v>
      </c>
      <c r="R98" s="44">
        <v>197</v>
      </c>
      <c r="S98" s="38"/>
      <c r="T98" s="43">
        <v>826</v>
      </c>
      <c r="U98" s="44">
        <v>118</v>
      </c>
      <c r="V98" s="38"/>
      <c r="W98" s="43">
        <v>385</v>
      </c>
      <c r="X98" s="44">
        <v>55</v>
      </c>
      <c r="Y98" s="38"/>
      <c r="Z98" s="43">
        <v>168</v>
      </c>
      <c r="AA98" s="44">
        <v>24</v>
      </c>
    </row>
    <row r="99" spans="1:27" s="8" customFormat="1" ht="19.5" customHeight="1">
      <c r="A99" s="12">
        <f t="shared" si="14"/>
        <v>93</v>
      </c>
      <c r="B99" s="81" t="s">
        <v>69</v>
      </c>
      <c r="C99" s="15" t="s">
        <v>80</v>
      </c>
      <c r="D99" s="16">
        <v>1</v>
      </c>
      <c r="E99" s="17"/>
      <c r="F99" s="85">
        <v>6</v>
      </c>
      <c r="G99" s="86">
        <f t="shared" si="15"/>
        <v>231.83333333333334</v>
      </c>
      <c r="H99" s="55">
        <f t="shared" si="11"/>
        <v>12777</v>
      </c>
      <c r="I99" s="56">
        <f t="shared" si="12"/>
        <v>1391</v>
      </c>
      <c r="J99" s="57">
        <f t="shared" si="13"/>
        <v>9.185478073328541</v>
      </c>
      <c r="K99" s="43">
        <v>2059</v>
      </c>
      <c r="L99" s="44">
        <v>221</v>
      </c>
      <c r="M99" s="38"/>
      <c r="N99" s="43">
        <v>3662</v>
      </c>
      <c r="O99" s="44">
        <v>397</v>
      </c>
      <c r="P99" s="38"/>
      <c r="Q99" s="43">
        <v>2560</v>
      </c>
      <c r="R99" s="44">
        <v>276</v>
      </c>
      <c r="S99" s="38"/>
      <c r="T99" s="43">
        <v>2216</v>
      </c>
      <c r="U99" s="44">
        <v>241</v>
      </c>
      <c r="V99" s="38"/>
      <c r="W99" s="43">
        <v>1757</v>
      </c>
      <c r="X99" s="44">
        <v>200</v>
      </c>
      <c r="Y99" s="38"/>
      <c r="Z99" s="43">
        <v>523</v>
      </c>
      <c r="AA99" s="44">
        <v>56</v>
      </c>
    </row>
    <row r="100" spans="1:27" s="8" customFormat="1" ht="19.5" customHeight="1">
      <c r="A100" s="12">
        <f t="shared" si="14"/>
        <v>94</v>
      </c>
      <c r="B100" s="81" t="s">
        <v>130</v>
      </c>
      <c r="C100" s="15" t="s">
        <v>131</v>
      </c>
      <c r="D100" s="16">
        <v>1</v>
      </c>
      <c r="E100" s="17" t="s">
        <v>66</v>
      </c>
      <c r="F100" s="85">
        <v>6</v>
      </c>
      <c r="G100" s="86">
        <f t="shared" si="15"/>
        <v>231.5</v>
      </c>
      <c r="H100" s="55">
        <f t="shared" si="11"/>
        <v>8327</v>
      </c>
      <c r="I100" s="56">
        <f t="shared" si="12"/>
        <v>1389</v>
      </c>
      <c r="J100" s="57">
        <f t="shared" si="13"/>
        <v>5.994960403167746</v>
      </c>
      <c r="K100" s="43">
        <v>1507</v>
      </c>
      <c r="L100" s="44">
        <v>264</v>
      </c>
      <c r="M100" s="38"/>
      <c r="N100" s="43">
        <v>3057</v>
      </c>
      <c r="O100" s="44">
        <v>458</v>
      </c>
      <c r="P100" s="38"/>
      <c r="Q100" s="43">
        <v>1430</v>
      </c>
      <c r="R100" s="44">
        <v>254</v>
      </c>
      <c r="S100" s="38"/>
      <c r="T100" s="43">
        <v>1368</v>
      </c>
      <c r="U100" s="44">
        <v>244</v>
      </c>
      <c r="V100" s="38"/>
      <c r="W100" s="43">
        <v>778</v>
      </c>
      <c r="X100" s="44">
        <v>137</v>
      </c>
      <c r="Y100" s="38"/>
      <c r="Z100" s="43">
        <v>187</v>
      </c>
      <c r="AA100" s="44">
        <v>32</v>
      </c>
    </row>
    <row r="101" spans="1:27" s="8" customFormat="1" ht="19.5" customHeight="1">
      <c r="A101" s="12">
        <f t="shared" si="14"/>
        <v>95</v>
      </c>
      <c r="B101" s="80" t="s">
        <v>8</v>
      </c>
      <c r="C101" s="15" t="s">
        <v>21</v>
      </c>
      <c r="D101" s="16">
        <v>1</v>
      </c>
      <c r="E101" s="17" t="s">
        <v>10</v>
      </c>
      <c r="F101" s="85">
        <v>3</v>
      </c>
      <c r="G101" s="86">
        <f t="shared" si="15"/>
        <v>462</v>
      </c>
      <c r="H101" s="55">
        <f t="shared" si="11"/>
        <v>18863</v>
      </c>
      <c r="I101" s="56">
        <f t="shared" si="12"/>
        <v>1386</v>
      </c>
      <c r="J101" s="57">
        <f t="shared" si="13"/>
        <v>13.60966810966811</v>
      </c>
      <c r="K101" s="43">
        <v>9808</v>
      </c>
      <c r="L101" s="44">
        <v>724</v>
      </c>
      <c r="M101" s="38"/>
      <c r="N101" s="43">
        <v>6344</v>
      </c>
      <c r="O101" s="44">
        <v>462</v>
      </c>
      <c r="P101" s="38"/>
      <c r="Q101" s="43">
        <v>2711</v>
      </c>
      <c r="R101" s="44">
        <v>200</v>
      </c>
      <c r="S101" s="38"/>
      <c r="T101" s="43"/>
      <c r="U101" s="44"/>
      <c r="V101" s="38"/>
      <c r="W101" s="43"/>
      <c r="X101" s="44"/>
      <c r="Y101" s="38"/>
      <c r="Z101" s="43"/>
      <c r="AA101" s="44"/>
    </row>
    <row r="102" spans="1:27" s="8" customFormat="1" ht="19.5" customHeight="1">
      <c r="A102" s="12">
        <f t="shared" si="14"/>
        <v>96</v>
      </c>
      <c r="B102" s="81" t="s">
        <v>170</v>
      </c>
      <c r="C102" s="15" t="s">
        <v>172</v>
      </c>
      <c r="D102" s="16">
        <v>1</v>
      </c>
      <c r="E102" s="17" t="s">
        <v>96</v>
      </c>
      <c r="F102" s="85">
        <v>6</v>
      </c>
      <c r="G102" s="86">
        <f t="shared" si="15"/>
        <v>230.66666666666666</v>
      </c>
      <c r="H102" s="55">
        <f t="shared" si="11"/>
        <v>8750.5</v>
      </c>
      <c r="I102" s="56">
        <f t="shared" si="12"/>
        <v>1384</v>
      </c>
      <c r="J102" s="57">
        <f t="shared" si="13"/>
        <v>6.3226156069364166</v>
      </c>
      <c r="K102" s="43">
        <v>1661.5</v>
      </c>
      <c r="L102" s="44">
        <v>261</v>
      </c>
      <c r="M102" s="38"/>
      <c r="N102" s="43">
        <v>3657.5</v>
      </c>
      <c r="O102" s="44">
        <v>562</v>
      </c>
      <c r="P102" s="38"/>
      <c r="Q102" s="43">
        <v>1358.5</v>
      </c>
      <c r="R102" s="44">
        <v>219</v>
      </c>
      <c r="S102" s="38"/>
      <c r="T102" s="43">
        <v>1303.5</v>
      </c>
      <c r="U102" s="44">
        <v>215</v>
      </c>
      <c r="V102" s="38"/>
      <c r="W102" s="43">
        <v>407</v>
      </c>
      <c r="X102" s="44">
        <v>66</v>
      </c>
      <c r="Y102" s="38"/>
      <c r="Z102" s="43">
        <v>362.5</v>
      </c>
      <c r="AA102" s="44">
        <v>61</v>
      </c>
    </row>
    <row r="103" spans="1:27" s="8" customFormat="1" ht="19.5" customHeight="1">
      <c r="A103" s="12">
        <f t="shared" si="14"/>
        <v>97</v>
      </c>
      <c r="B103" s="81" t="s">
        <v>105</v>
      </c>
      <c r="C103" s="15" t="s">
        <v>111</v>
      </c>
      <c r="D103" s="16">
        <v>1</v>
      </c>
      <c r="E103" s="17" t="s">
        <v>279</v>
      </c>
      <c r="F103" s="85">
        <v>5</v>
      </c>
      <c r="G103" s="86">
        <f t="shared" si="15"/>
        <v>276.4</v>
      </c>
      <c r="H103" s="55">
        <f aca="true" t="shared" si="16" ref="H103:H134">K103+N103+Q103+T103+W103+Z103</f>
        <v>9098</v>
      </c>
      <c r="I103" s="56">
        <f aca="true" t="shared" si="17" ref="I103:I134">L103+O103+R103+U103+X103+AA103</f>
        <v>1382</v>
      </c>
      <c r="J103" s="57">
        <f t="shared" si="13"/>
        <v>6.583212735166425</v>
      </c>
      <c r="K103" s="43">
        <v>2247</v>
      </c>
      <c r="L103" s="44">
        <v>347</v>
      </c>
      <c r="M103" s="38"/>
      <c r="N103" s="43">
        <v>2963</v>
      </c>
      <c r="O103" s="44">
        <v>446</v>
      </c>
      <c r="P103" s="38"/>
      <c r="Q103" s="43">
        <v>1832</v>
      </c>
      <c r="R103" s="44">
        <v>279</v>
      </c>
      <c r="S103" s="38"/>
      <c r="T103" s="43">
        <v>1232</v>
      </c>
      <c r="U103" s="44">
        <v>184</v>
      </c>
      <c r="V103" s="38"/>
      <c r="W103" s="43">
        <v>824</v>
      </c>
      <c r="X103" s="44">
        <v>126</v>
      </c>
      <c r="Y103" s="38"/>
      <c r="Z103" s="43"/>
      <c r="AA103" s="44"/>
    </row>
    <row r="104" spans="1:27" s="8" customFormat="1" ht="19.5" customHeight="1">
      <c r="A104" s="12">
        <f t="shared" si="14"/>
        <v>98</v>
      </c>
      <c r="B104" s="81" t="s">
        <v>181</v>
      </c>
      <c r="C104" s="15" t="s">
        <v>182</v>
      </c>
      <c r="D104" s="16">
        <v>1</v>
      </c>
      <c r="E104" s="17"/>
      <c r="F104" s="85">
        <v>5</v>
      </c>
      <c r="G104" s="86">
        <f t="shared" si="15"/>
        <v>275</v>
      </c>
      <c r="H104" s="55">
        <f t="shared" si="16"/>
        <v>7003</v>
      </c>
      <c r="I104" s="56">
        <f t="shared" si="17"/>
        <v>1375</v>
      </c>
      <c r="J104" s="57">
        <f t="shared" si="13"/>
        <v>5.093090909090909</v>
      </c>
      <c r="K104" s="43">
        <v>2206</v>
      </c>
      <c r="L104" s="44">
        <v>435</v>
      </c>
      <c r="M104" s="38"/>
      <c r="N104" s="43">
        <v>1428</v>
      </c>
      <c r="O104" s="44">
        <v>279</v>
      </c>
      <c r="P104" s="38"/>
      <c r="Q104" s="43">
        <v>1199</v>
      </c>
      <c r="R104" s="44">
        <v>236</v>
      </c>
      <c r="S104" s="38"/>
      <c r="T104" s="43">
        <v>1117</v>
      </c>
      <c r="U104" s="44">
        <v>219</v>
      </c>
      <c r="V104" s="38"/>
      <c r="W104" s="43"/>
      <c r="X104" s="44"/>
      <c r="Y104" s="38"/>
      <c r="Z104" s="43">
        <v>1053</v>
      </c>
      <c r="AA104" s="44">
        <v>206</v>
      </c>
    </row>
    <row r="105" spans="1:27" s="8" customFormat="1" ht="19.5" customHeight="1">
      <c r="A105" s="12">
        <f t="shared" si="14"/>
        <v>99</v>
      </c>
      <c r="B105" s="80" t="s">
        <v>8</v>
      </c>
      <c r="C105" s="15" t="s">
        <v>55</v>
      </c>
      <c r="D105" s="16">
        <v>1</v>
      </c>
      <c r="E105" s="17"/>
      <c r="F105" s="85">
        <v>2</v>
      </c>
      <c r="G105" s="86">
        <f t="shared" si="15"/>
        <v>687</v>
      </c>
      <c r="H105" s="55">
        <f t="shared" si="16"/>
        <v>18021</v>
      </c>
      <c r="I105" s="56">
        <f t="shared" si="17"/>
        <v>1374</v>
      </c>
      <c r="J105" s="57">
        <f t="shared" si="13"/>
        <v>13.115720524017467</v>
      </c>
      <c r="K105" s="43">
        <v>9606.75</v>
      </c>
      <c r="L105" s="44">
        <v>744</v>
      </c>
      <c r="M105" s="38"/>
      <c r="N105" s="43">
        <v>8414.25</v>
      </c>
      <c r="O105" s="44">
        <v>630</v>
      </c>
      <c r="P105" s="38"/>
      <c r="Q105" s="43"/>
      <c r="R105" s="44"/>
      <c r="S105" s="38"/>
      <c r="T105" s="43"/>
      <c r="U105" s="44"/>
      <c r="V105" s="38"/>
      <c r="W105" s="43"/>
      <c r="X105" s="44"/>
      <c r="Y105" s="38"/>
      <c r="Z105" s="43"/>
      <c r="AA105" s="44"/>
    </row>
    <row r="106" spans="1:27" s="8" customFormat="1" ht="19.5" customHeight="1">
      <c r="A106" s="12">
        <f t="shared" si="14"/>
        <v>100</v>
      </c>
      <c r="B106" s="80" t="s">
        <v>8</v>
      </c>
      <c r="C106" s="15" t="s">
        <v>46</v>
      </c>
      <c r="D106" s="16">
        <v>1</v>
      </c>
      <c r="E106" s="17" t="s">
        <v>47</v>
      </c>
      <c r="F106" s="85">
        <v>3</v>
      </c>
      <c r="G106" s="86">
        <f t="shared" si="15"/>
        <v>457.6666666666667</v>
      </c>
      <c r="H106" s="55">
        <f t="shared" si="16"/>
        <v>9164</v>
      </c>
      <c r="I106" s="56">
        <f t="shared" si="17"/>
        <v>1373</v>
      </c>
      <c r="J106" s="57">
        <f t="shared" si="13"/>
        <v>6.674435542607429</v>
      </c>
      <c r="K106" s="43">
        <v>2153</v>
      </c>
      <c r="L106" s="44">
        <v>335</v>
      </c>
      <c r="M106" s="38"/>
      <c r="N106" s="43">
        <v>4916</v>
      </c>
      <c r="O106" s="44">
        <v>730</v>
      </c>
      <c r="P106" s="38"/>
      <c r="Q106" s="43">
        <v>2095</v>
      </c>
      <c r="R106" s="44">
        <v>308</v>
      </c>
      <c r="S106" s="38"/>
      <c r="T106" s="43"/>
      <c r="U106" s="44"/>
      <c r="V106" s="38"/>
      <c r="W106" s="43"/>
      <c r="X106" s="44"/>
      <c r="Y106" s="38"/>
      <c r="Z106" s="43"/>
      <c r="AA106" s="44"/>
    </row>
    <row r="107" spans="1:27" s="8" customFormat="1" ht="19.5" customHeight="1">
      <c r="A107" s="12">
        <f t="shared" si="14"/>
        <v>101</v>
      </c>
      <c r="B107" s="81" t="s">
        <v>197</v>
      </c>
      <c r="C107" s="15" t="s">
        <v>198</v>
      </c>
      <c r="D107" s="16">
        <v>1</v>
      </c>
      <c r="E107" s="17" t="s">
        <v>10</v>
      </c>
      <c r="F107" s="85">
        <v>2</v>
      </c>
      <c r="G107" s="86">
        <f t="shared" si="15"/>
        <v>685.5</v>
      </c>
      <c r="H107" s="55">
        <f t="shared" si="16"/>
        <v>10682</v>
      </c>
      <c r="I107" s="56">
        <f t="shared" si="17"/>
        <v>1371</v>
      </c>
      <c r="J107" s="57">
        <f t="shared" si="13"/>
        <v>7.791393143690737</v>
      </c>
      <c r="K107" s="43">
        <v>4199</v>
      </c>
      <c r="L107" s="44">
        <v>546</v>
      </c>
      <c r="M107" s="38"/>
      <c r="N107" s="43">
        <v>6483</v>
      </c>
      <c r="O107" s="44">
        <v>825</v>
      </c>
      <c r="P107" s="38"/>
      <c r="Q107" s="43"/>
      <c r="R107" s="44"/>
      <c r="S107" s="38"/>
      <c r="T107" s="43"/>
      <c r="U107" s="44"/>
      <c r="V107" s="38"/>
      <c r="W107" s="43"/>
      <c r="X107" s="44"/>
      <c r="Y107" s="38"/>
      <c r="Z107" s="43"/>
      <c r="AA107" s="44"/>
    </row>
    <row r="108" spans="1:27" s="8" customFormat="1" ht="19.5" customHeight="1">
      <c r="A108" s="12">
        <f t="shared" si="14"/>
        <v>102</v>
      </c>
      <c r="B108" s="80" t="s">
        <v>8</v>
      </c>
      <c r="C108" s="15" t="s">
        <v>36</v>
      </c>
      <c r="D108" s="16">
        <v>1</v>
      </c>
      <c r="E108" s="17" t="s">
        <v>10</v>
      </c>
      <c r="F108" s="85">
        <v>3</v>
      </c>
      <c r="G108" s="86">
        <f t="shared" si="15"/>
        <v>455</v>
      </c>
      <c r="H108" s="55">
        <f t="shared" si="16"/>
        <v>14210</v>
      </c>
      <c r="I108" s="56">
        <f t="shared" si="17"/>
        <v>1365</v>
      </c>
      <c r="J108" s="57">
        <f t="shared" si="13"/>
        <v>10.41025641025641</v>
      </c>
      <c r="K108" s="43">
        <v>3807</v>
      </c>
      <c r="L108" s="44">
        <v>375</v>
      </c>
      <c r="M108" s="38"/>
      <c r="N108" s="43">
        <v>5663</v>
      </c>
      <c r="O108" s="44">
        <v>532</v>
      </c>
      <c r="P108" s="38"/>
      <c r="Q108" s="43">
        <v>4740</v>
      </c>
      <c r="R108" s="44">
        <v>458</v>
      </c>
      <c r="S108" s="38"/>
      <c r="T108" s="43"/>
      <c r="U108" s="44"/>
      <c r="V108" s="38"/>
      <c r="W108" s="43"/>
      <c r="X108" s="44"/>
      <c r="Y108" s="38"/>
      <c r="Z108" s="43"/>
      <c r="AA108" s="44"/>
    </row>
    <row r="109" spans="1:27" s="8" customFormat="1" ht="19.5" customHeight="1">
      <c r="A109" s="12">
        <f t="shared" si="14"/>
        <v>103</v>
      </c>
      <c r="B109" s="81" t="s">
        <v>105</v>
      </c>
      <c r="C109" s="15" t="s">
        <v>108</v>
      </c>
      <c r="D109" s="16">
        <v>1</v>
      </c>
      <c r="E109" s="17"/>
      <c r="F109" s="85">
        <v>4</v>
      </c>
      <c r="G109" s="86">
        <f t="shared" si="15"/>
        <v>334</v>
      </c>
      <c r="H109" s="55">
        <f t="shared" si="16"/>
        <v>8303.5</v>
      </c>
      <c r="I109" s="56">
        <f t="shared" si="17"/>
        <v>1336</v>
      </c>
      <c r="J109" s="57">
        <f t="shared" si="13"/>
        <v>6.215194610778443</v>
      </c>
      <c r="K109" s="43">
        <v>2388</v>
      </c>
      <c r="L109" s="44">
        <v>402</v>
      </c>
      <c r="M109" s="38"/>
      <c r="N109" s="43">
        <v>2725</v>
      </c>
      <c r="O109" s="44">
        <v>417</v>
      </c>
      <c r="P109" s="38"/>
      <c r="Q109" s="43">
        <v>2651</v>
      </c>
      <c r="R109" s="44">
        <v>427</v>
      </c>
      <c r="S109" s="38"/>
      <c r="T109" s="43">
        <v>539.5</v>
      </c>
      <c r="U109" s="44">
        <v>90</v>
      </c>
      <c r="V109" s="38"/>
      <c r="W109" s="43"/>
      <c r="X109" s="44"/>
      <c r="Y109" s="38"/>
      <c r="Z109" s="43"/>
      <c r="AA109" s="44"/>
    </row>
    <row r="110" spans="1:27" s="8" customFormat="1" ht="19.5" customHeight="1">
      <c r="A110" s="12">
        <f t="shared" si="14"/>
        <v>104</v>
      </c>
      <c r="B110" s="81" t="s">
        <v>188</v>
      </c>
      <c r="C110" s="15" t="s">
        <v>217</v>
      </c>
      <c r="D110" s="16">
        <v>1</v>
      </c>
      <c r="E110" s="17"/>
      <c r="F110" s="85">
        <v>5</v>
      </c>
      <c r="G110" s="86">
        <f t="shared" si="15"/>
        <v>266</v>
      </c>
      <c r="H110" s="55">
        <f t="shared" si="16"/>
        <v>8203</v>
      </c>
      <c r="I110" s="56">
        <f t="shared" si="17"/>
        <v>1330</v>
      </c>
      <c r="J110" s="57">
        <f t="shared" si="13"/>
        <v>6.167669172932331</v>
      </c>
      <c r="K110" s="43"/>
      <c r="L110" s="44"/>
      <c r="M110" s="38"/>
      <c r="N110" s="43">
        <v>3783</v>
      </c>
      <c r="O110" s="44">
        <v>616</v>
      </c>
      <c r="P110" s="38"/>
      <c r="Q110" s="43">
        <v>1494</v>
      </c>
      <c r="R110" s="44">
        <v>241</v>
      </c>
      <c r="S110" s="38"/>
      <c r="T110" s="43">
        <v>1639</v>
      </c>
      <c r="U110" s="44">
        <v>265</v>
      </c>
      <c r="V110" s="38"/>
      <c r="W110" s="43">
        <v>818</v>
      </c>
      <c r="X110" s="44">
        <v>132</v>
      </c>
      <c r="Y110" s="38"/>
      <c r="Z110" s="43">
        <v>469</v>
      </c>
      <c r="AA110" s="44">
        <v>76</v>
      </c>
    </row>
    <row r="111" spans="1:27" s="8" customFormat="1" ht="19.5" customHeight="1">
      <c r="A111" s="12">
        <f t="shared" si="14"/>
        <v>105</v>
      </c>
      <c r="B111" s="81" t="s">
        <v>105</v>
      </c>
      <c r="C111" s="15" t="s">
        <v>106</v>
      </c>
      <c r="D111" s="16">
        <v>1</v>
      </c>
      <c r="E111" s="17" t="s">
        <v>10</v>
      </c>
      <c r="F111" s="85">
        <v>3</v>
      </c>
      <c r="G111" s="86">
        <f t="shared" si="15"/>
        <v>440.3333333333333</v>
      </c>
      <c r="H111" s="55">
        <f t="shared" si="16"/>
        <v>12654</v>
      </c>
      <c r="I111" s="56">
        <f t="shared" si="17"/>
        <v>1321</v>
      </c>
      <c r="J111" s="57">
        <f t="shared" si="13"/>
        <v>9.579106737320211</v>
      </c>
      <c r="K111" s="43">
        <v>7194</v>
      </c>
      <c r="L111" s="44">
        <v>754</v>
      </c>
      <c r="M111" s="38"/>
      <c r="N111" s="43">
        <v>3354</v>
      </c>
      <c r="O111" s="44">
        <v>349</v>
      </c>
      <c r="P111" s="38"/>
      <c r="Q111" s="43">
        <v>2106</v>
      </c>
      <c r="R111" s="44">
        <v>218</v>
      </c>
      <c r="S111" s="38"/>
      <c r="T111" s="43"/>
      <c r="U111" s="44"/>
      <c r="V111" s="38"/>
      <c r="W111" s="43"/>
      <c r="X111" s="44"/>
      <c r="Y111" s="38"/>
      <c r="Z111" s="43"/>
      <c r="AA111" s="44"/>
    </row>
    <row r="112" spans="1:27" s="8" customFormat="1" ht="19.5" customHeight="1">
      <c r="A112" s="12">
        <f aca="true" t="shared" si="18" ref="A112:A119">A111+1</f>
        <v>106</v>
      </c>
      <c r="B112" s="81" t="s">
        <v>186</v>
      </c>
      <c r="C112" s="15" t="s">
        <v>187</v>
      </c>
      <c r="D112" s="16">
        <v>1</v>
      </c>
      <c r="E112" s="17"/>
      <c r="F112" s="85">
        <v>5</v>
      </c>
      <c r="G112" s="86">
        <f t="shared" si="15"/>
        <v>260.2</v>
      </c>
      <c r="H112" s="55">
        <f t="shared" si="16"/>
        <v>8269</v>
      </c>
      <c r="I112" s="56">
        <f t="shared" si="17"/>
        <v>1301</v>
      </c>
      <c r="J112" s="57">
        <f t="shared" si="13"/>
        <v>6.355880092236741</v>
      </c>
      <c r="K112" s="43">
        <v>2012</v>
      </c>
      <c r="L112" s="44">
        <v>320</v>
      </c>
      <c r="M112" s="38"/>
      <c r="N112" s="43">
        <v>2981</v>
      </c>
      <c r="O112" s="44">
        <v>458</v>
      </c>
      <c r="P112" s="38"/>
      <c r="Q112" s="43">
        <v>1712</v>
      </c>
      <c r="R112" s="44">
        <v>273</v>
      </c>
      <c r="S112" s="38"/>
      <c r="T112" s="43">
        <v>897</v>
      </c>
      <c r="U112" s="44">
        <v>146</v>
      </c>
      <c r="V112" s="38"/>
      <c r="W112" s="43">
        <v>667</v>
      </c>
      <c r="X112" s="44">
        <v>104</v>
      </c>
      <c r="Y112" s="38"/>
      <c r="Z112" s="43"/>
      <c r="AA112" s="44"/>
    </row>
    <row r="113" spans="1:27" s="8" customFormat="1" ht="19.5" customHeight="1">
      <c r="A113" s="12">
        <f t="shared" si="18"/>
        <v>107</v>
      </c>
      <c r="B113" s="80" t="s">
        <v>8</v>
      </c>
      <c r="C113" s="15" t="s">
        <v>40</v>
      </c>
      <c r="D113" s="16">
        <v>1</v>
      </c>
      <c r="E113" s="17" t="s">
        <v>41</v>
      </c>
      <c r="F113" s="85">
        <v>4</v>
      </c>
      <c r="G113" s="86">
        <f t="shared" si="15"/>
        <v>323.25</v>
      </c>
      <c r="H113" s="55">
        <f t="shared" si="16"/>
        <v>10082</v>
      </c>
      <c r="I113" s="56">
        <f t="shared" si="17"/>
        <v>1293</v>
      </c>
      <c r="J113" s="57">
        <f t="shared" si="13"/>
        <v>7.797370456303171</v>
      </c>
      <c r="K113" s="43">
        <v>3571</v>
      </c>
      <c r="L113" s="44">
        <v>503</v>
      </c>
      <c r="M113" s="38"/>
      <c r="N113" s="43">
        <v>4243</v>
      </c>
      <c r="O113" s="44">
        <v>484</v>
      </c>
      <c r="P113" s="38"/>
      <c r="Q113" s="43">
        <v>2030</v>
      </c>
      <c r="R113" s="44">
        <v>276</v>
      </c>
      <c r="S113" s="38"/>
      <c r="T113" s="43">
        <v>238</v>
      </c>
      <c r="U113" s="44">
        <v>30</v>
      </c>
      <c r="V113" s="38"/>
      <c r="W113" s="43"/>
      <c r="X113" s="44"/>
      <c r="Y113" s="38"/>
      <c r="Z113" s="43"/>
      <c r="AA113" s="44"/>
    </row>
    <row r="114" spans="1:27" s="8" customFormat="1" ht="19.5" customHeight="1">
      <c r="A114" s="12">
        <f t="shared" si="18"/>
        <v>108</v>
      </c>
      <c r="B114" s="81" t="s">
        <v>69</v>
      </c>
      <c r="C114" s="15" t="s">
        <v>76</v>
      </c>
      <c r="D114" s="16">
        <v>1</v>
      </c>
      <c r="E114" s="17" t="s">
        <v>10</v>
      </c>
      <c r="F114" s="85">
        <v>3</v>
      </c>
      <c r="G114" s="86">
        <f t="shared" si="15"/>
        <v>430.6666666666667</v>
      </c>
      <c r="H114" s="55">
        <f t="shared" si="16"/>
        <v>13277</v>
      </c>
      <c r="I114" s="56">
        <f t="shared" si="17"/>
        <v>1292</v>
      </c>
      <c r="J114" s="57">
        <f t="shared" si="13"/>
        <v>10.276315789473685</v>
      </c>
      <c r="K114" s="43">
        <v>6021</v>
      </c>
      <c r="L114" s="44">
        <v>594</v>
      </c>
      <c r="M114" s="38"/>
      <c r="N114" s="43">
        <v>5968</v>
      </c>
      <c r="O114" s="44">
        <v>567</v>
      </c>
      <c r="P114" s="38"/>
      <c r="Q114" s="43">
        <v>1288</v>
      </c>
      <c r="R114" s="44">
        <v>131</v>
      </c>
      <c r="S114" s="38"/>
      <c r="T114" s="43"/>
      <c r="U114" s="44"/>
      <c r="V114" s="38"/>
      <c r="W114" s="43"/>
      <c r="X114" s="44"/>
      <c r="Y114" s="38"/>
      <c r="Z114" s="43"/>
      <c r="AA114" s="44"/>
    </row>
    <row r="115" spans="1:27" s="8" customFormat="1" ht="19.5" customHeight="1">
      <c r="A115" s="12">
        <f t="shared" si="18"/>
        <v>109</v>
      </c>
      <c r="B115" s="81" t="s">
        <v>69</v>
      </c>
      <c r="C115" s="15" t="s">
        <v>75</v>
      </c>
      <c r="D115" s="16">
        <v>1</v>
      </c>
      <c r="E115" s="17" t="s">
        <v>26</v>
      </c>
      <c r="F115" s="85">
        <v>3</v>
      </c>
      <c r="G115" s="86">
        <f t="shared" si="15"/>
        <v>430.3333333333333</v>
      </c>
      <c r="H115" s="55">
        <f t="shared" si="16"/>
        <v>13027</v>
      </c>
      <c r="I115" s="56">
        <f t="shared" si="17"/>
        <v>1291</v>
      </c>
      <c r="J115" s="57">
        <f t="shared" si="13"/>
        <v>10.090627420604182</v>
      </c>
      <c r="K115" s="43">
        <v>3775</v>
      </c>
      <c r="L115" s="44">
        <v>386</v>
      </c>
      <c r="M115" s="38"/>
      <c r="N115" s="43">
        <v>5003</v>
      </c>
      <c r="O115" s="44">
        <v>486</v>
      </c>
      <c r="P115" s="38"/>
      <c r="Q115" s="43">
        <v>4249</v>
      </c>
      <c r="R115" s="44">
        <v>419</v>
      </c>
      <c r="S115" s="38"/>
      <c r="T115" s="43"/>
      <c r="U115" s="44"/>
      <c r="V115" s="38"/>
      <c r="W115" s="43"/>
      <c r="X115" s="44"/>
      <c r="Y115" s="38"/>
      <c r="Z115" s="43"/>
      <c r="AA115" s="44"/>
    </row>
    <row r="116" spans="1:27" s="8" customFormat="1" ht="19.5" customHeight="1">
      <c r="A116" s="12">
        <f t="shared" si="18"/>
        <v>110</v>
      </c>
      <c r="B116" s="81" t="s">
        <v>141</v>
      </c>
      <c r="C116" s="15" t="s">
        <v>24</v>
      </c>
      <c r="D116" s="16">
        <v>1</v>
      </c>
      <c r="E116" s="17" t="s">
        <v>24</v>
      </c>
      <c r="F116" s="85">
        <v>4</v>
      </c>
      <c r="G116" s="86">
        <f t="shared" si="15"/>
        <v>316</v>
      </c>
      <c r="H116" s="55">
        <f t="shared" si="16"/>
        <v>6581</v>
      </c>
      <c r="I116" s="56">
        <f t="shared" si="17"/>
        <v>1264</v>
      </c>
      <c r="J116" s="57">
        <f t="shared" si="13"/>
        <v>5.206487341772152</v>
      </c>
      <c r="K116" s="43">
        <v>1811</v>
      </c>
      <c r="L116" s="44">
        <v>353</v>
      </c>
      <c r="M116" s="38"/>
      <c r="N116" s="43">
        <v>2581</v>
      </c>
      <c r="O116" s="44">
        <v>491</v>
      </c>
      <c r="P116" s="38"/>
      <c r="Q116" s="43">
        <v>1415</v>
      </c>
      <c r="R116" s="44">
        <v>271</v>
      </c>
      <c r="S116" s="38"/>
      <c r="T116" s="43">
        <v>774</v>
      </c>
      <c r="U116" s="44">
        <v>149</v>
      </c>
      <c r="V116" s="38"/>
      <c r="W116" s="43"/>
      <c r="X116" s="44"/>
      <c r="Y116" s="38"/>
      <c r="Z116" s="43"/>
      <c r="AA116" s="44"/>
    </row>
    <row r="117" spans="1:27" s="8" customFormat="1" ht="19.5" customHeight="1">
      <c r="A117" s="12">
        <f t="shared" si="18"/>
        <v>111</v>
      </c>
      <c r="B117" s="81" t="s">
        <v>69</v>
      </c>
      <c r="C117" s="15" t="s">
        <v>81</v>
      </c>
      <c r="D117" s="16">
        <v>1</v>
      </c>
      <c r="E117" s="17" t="s">
        <v>26</v>
      </c>
      <c r="F117" s="85">
        <v>2</v>
      </c>
      <c r="G117" s="86">
        <f t="shared" si="15"/>
        <v>630.5</v>
      </c>
      <c r="H117" s="55">
        <f t="shared" si="16"/>
        <v>12514</v>
      </c>
      <c r="I117" s="56">
        <f t="shared" si="17"/>
        <v>1261</v>
      </c>
      <c r="J117" s="57">
        <f t="shared" si="13"/>
        <v>9.923869944488501</v>
      </c>
      <c r="K117" s="43">
        <v>5645</v>
      </c>
      <c r="L117" s="44">
        <v>577</v>
      </c>
      <c r="M117" s="38"/>
      <c r="N117" s="43">
        <v>6869</v>
      </c>
      <c r="O117" s="44">
        <v>684</v>
      </c>
      <c r="P117" s="38"/>
      <c r="Q117" s="43"/>
      <c r="R117" s="44"/>
      <c r="S117" s="38"/>
      <c r="T117" s="43"/>
      <c r="U117" s="44"/>
      <c r="V117" s="38"/>
      <c r="W117" s="43"/>
      <c r="X117" s="44"/>
      <c r="Y117" s="38"/>
      <c r="Z117" s="43"/>
      <c r="AA117" s="44"/>
    </row>
    <row r="118" spans="1:27" s="8" customFormat="1" ht="19.5" customHeight="1">
      <c r="A118" s="12">
        <f t="shared" si="18"/>
        <v>112</v>
      </c>
      <c r="B118" s="81" t="s">
        <v>178</v>
      </c>
      <c r="C118" s="15" t="s">
        <v>179</v>
      </c>
      <c r="D118" s="16">
        <v>1</v>
      </c>
      <c r="E118" s="17" t="s">
        <v>47</v>
      </c>
      <c r="F118" s="85">
        <v>3</v>
      </c>
      <c r="G118" s="86">
        <f t="shared" si="15"/>
        <v>417.3333333333333</v>
      </c>
      <c r="H118" s="55">
        <f t="shared" si="16"/>
        <v>10539</v>
      </c>
      <c r="I118" s="56">
        <f t="shared" si="17"/>
        <v>1252</v>
      </c>
      <c r="J118" s="57">
        <f t="shared" si="13"/>
        <v>8.417731629392971</v>
      </c>
      <c r="K118" s="43">
        <v>3682</v>
      </c>
      <c r="L118" s="44">
        <v>427</v>
      </c>
      <c r="M118" s="38"/>
      <c r="N118" s="43">
        <v>4493</v>
      </c>
      <c r="O118" s="44">
        <v>544</v>
      </c>
      <c r="P118" s="38"/>
      <c r="Q118" s="43">
        <v>2364</v>
      </c>
      <c r="R118" s="44">
        <v>281</v>
      </c>
      <c r="S118" s="38"/>
      <c r="T118" s="43"/>
      <c r="U118" s="44"/>
      <c r="V118" s="38"/>
      <c r="W118" s="43"/>
      <c r="X118" s="44"/>
      <c r="Y118" s="38"/>
      <c r="Z118" s="43"/>
      <c r="AA118" s="44"/>
    </row>
    <row r="119" spans="1:27" s="8" customFormat="1" ht="19.5" customHeight="1">
      <c r="A119" s="12">
        <f t="shared" si="18"/>
        <v>113</v>
      </c>
      <c r="B119" s="81" t="s">
        <v>192</v>
      </c>
      <c r="C119" s="15" t="s">
        <v>194</v>
      </c>
      <c r="D119" s="16">
        <v>1</v>
      </c>
      <c r="E119" s="17"/>
      <c r="F119" s="85">
        <v>3</v>
      </c>
      <c r="G119" s="86">
        <f t="shared" si="15"/>
        <v>411.3333333333333</v>
      </c>
      <c r="H119" s="55">
        <f t="shared" si="16"/>
        <v>5841</v>
      </c>
      <c r="I119" s="56">
        <f t="shared" si="17"/>
        <v>1234</v>
      </c>
      <c r="J119" s="57">
        <f t="shared" si="13"/>
        <v>4.733387358184765</v>
      </c>
      <c r="K119" s="43">
        <v>2101</v>
      </c>
      <c r="L119" s="44">
        <v>441</v>
      </c>
      <c r="M119" s="38"/>
      <c r="N119" s="43">
        <v>2108</v>
      </c>
      <c r="O119" s="44">
        <v>454</v>
      </c>
      <c r="P119" s="38"/>
      <c r="Q119" s="43">
        <v>1632</v>
      </c>
      <c r="R119" s="44">
        <v>339</v>
      </c>
      <c r="S119" s="38"/>
      <c r="T119" s="43"/>
      <c r="U119" s="44"/>
      <c r="V119" s="38"/>
      <c r="W119" s="43"/>
      <c r="X119" s="44"/>
      <c r="Y119" s="38"/>
      <c r="Z119" s="43"/>
      <c r="AA119" s="44"/>
    </row>
    <row r="120" spans="1:27" s="8" customFormat="1" ht="19.5" customHeight="1">
      <c r="A120" s="12"/>
      <c r="B120" s="81" t="s">
        <v>192</v>
      </c>
      <c r="C120" s="15" t="s">
        <v>305</v>
      </c>
      <c r="D120" s="16"/>
      <c r="E120" s="17"/>
      <c r="F120" s="85">
        <v>1</v>
      </c>
      <c r="G120" s="86">
        <f t="shared" si="15"/>
        <v>1220</v>
      </c>
      <c r="H120" s="55">
        <f t="shared" si="16"/>
        <v>6100</v>
      </c>
      <c r="I120" s="56">
        <f t="shared" si="17"/>
        <v>1220</v>
      </c>
      <c r="J120" s="57">
        <f t="shared" si="13"/>
        <v>5</v>
      </c>
      <c r="K120" s="43"/>
      <c r="L120" s="44"/>
      <c r="M120" s="38"/>
      <c r="N120" s="43"/>
      <c r="O120" s="44"/>
      <c r="P120" s="38"/>
      <c r="Q120" s="43">
        <v>6100</v>
      </c>
      <c r="R120" s="44">
        <v>1220</v>
      </c>
      <c r="S120" s="38"/>
      <c r="T120" s="43"/>
      <c r="U120" s="44"/>
      <c r="V120" s="38"/>
      <c r="W120" s="43"/>
      <c r="X120" s="44"/>
      <c r="Y120" s="38"/>
      <c r="Z120" s="43"/>
      <c r="AA120" s="44"/>
    </row>
    <row r="121" spans="1:27" s="8" customFormat="1" ht="19.5" customHeight="1">
      <c r="A121" s="12">
        <v>114</v>
      </c>
      <c r="B121" s="80" t="s">
        <v>8</v>
      </c>
      <c r="C121" s="15" t="s">
        <v>17</v>
      </c>
      <c r="D121" s="16">
        <v>1</v>
      </c>
      <c r="E121" s="17"/>
      <c r="F121" s="85">
        <v>6</v>
      </c>
      <c r="G121" s="86">
        <f t="shared" si="15"/>
        <v>195.66666666666666</v>
      </c>
      <c r="H121" s="55">
        <f t="shared" si="16"/>
        <v>8190</v>
      </c>
      <c r="I121" s="56">
        <f t="shared" si="17"/>
        <v>1174</v>
      </c>
      <c r="J121" s="57">
        <f t="shared" si="13"/>
        <v>6.976149914821124</v>
      </c>
      <c r="K121" s="43">
        <v>2877</v>
      </c>
      <c r="L121" s="44">
        <v>411</v>
      </c>
      <c r="M121" s="38"/>
      <c r="N121" s="43">
        <v>2989</v>
      </c>
      <c r="O121" s="44">
        <v>431</v>
      </c>
      <c r="P121" s="38"/>
      <c r="Q121" s="43">
        <v>1428</v>
      </c>
      <c r="R121" s="44">
        <v>204</v>
      </c>
      <c r="S121" s="38"/>
      <c r="T121" s="43">
        <v>511</v>
      </c>
      <c r="U121" s="44">
        <v>73</v>
      </c>
      <c r="V121" s="38"/>
      <c r="W121" s="43">
        <v>175</v>
      </c>
      <c r="X121" s="44">
        <v>25</v>
      </c>
      <c r="Y121" s="38"/>
      <c r="Z121" s="43">
        <v>210</v>
      </c>
      <c r="AA121" s="44">
        <v>30</v>
      </c>
    </row>
    <row r="122" spans="1:27" s="8" customFormat="1" ht="19.5" customHeight="1">
      <c r="A122" s="12">
        <f aca="true" t="shared" si="19" ref="A122:A133">A121+1</f>
        <v>115</v>
      </c>
      <c r="B122" s="81" t="s">
        <v>69</v>
      </c>
      <c r="C122" s="15" t="s">
        <v>77</v>
      </c>
      <c r="D122" s="16">
        <v>1</v>
      </c>
      <c r="E122" s="17" t="s">
        <v>78</v>
      </c>
      <c r="F122" s="85">
        <v>4</v>
      </c>
      <c r="G122" s="86">
        <f t="shared" si="15"/>
        <v>293</v>
      </c>
      <c r="H122" s="55">
        <f t="shared" si="16"/>
        <v>6697</v>
      </c>
      <c r="I122" s="56">
        <f t="shared" si="17"/>
        <v>1172</v>
      </c>
      <c r="J122" s="57">
        <f t="shared" si="13"/>
        <v>5.714163822525597</v>
      </c>
      <c r="K122" s="43">
        <v>1710</v>
      </c>
      <c r="L122" s="44">
        <v>314</v>
      </c>
      <c r="M122" s="38"/>
      <c r="N122" s="43">
        <v>2875</v>
      </c>
      <c r="O122" s="44">
        <v>488</v>
      </c>
      <c r="P122" s="38"/>
      <c r="Q122" s="43">
        <v>1767</v>
      </c>
      <c r="R122" s="44">
        <v>309</v>
      </c>
      <c r="S122" s="38"/>
      <c r="T122" s="43">
        <v>345</v>
      </c>
      <c r="U122" s="44">
        <v>61</v>
      </c>
      <c r="V122" s="38"/>
      <c r="W122" s="43"/>
      <c r="X122" s="44"/>
      <c r="Y122" s="38"/>
      <c r="Z122" s="43"/>
      <c r="AA122" s="44"/>
    </row>
    <row r="123" spans="1:27" s="8" customFormat="1" ht="19.5" customHeight="1">
      <c r="A123" s="12">
        <f t="shared" si="19"/>
        <v>116</v>
      </c>
      <c r="B123" s="81" t="s">
        <v>97</v>
      </c>
      <c r="C123" s="15" t="s">
        <v>214</v>
      </c>
      <c r="D123" s="16">
        <v>1</v>
      </c>
      <c r="E123" s="17"/>
      <c r="F123" s="85">
        <v>2</v>
      </c>
      <c r="G123" s="86">
        <f t="shared" si="15"/>
        <v>581.5</v>
      </c>
      <c r="H123" s="55">
        <f t="shared" si="16"/>
        <v>9186.5</v>
      </c>
      <c r="I123" s="56">
        <f t="shared" si="17"/>
        <v>1163</v>
      </c>
      <c r="J123" s="57">
        <f t="shared" si="13"/>
        <v>7.898968185726569</v>
      </c>
      <c r="K123" s="43"/>
      <c r="L123" s="44"/>
      <c r="M123" s="38"/>
      <c r="N123" s="43">
        <v>5424</v>
      </c>
      <c r="O123" s="44">
        <v>663</v>
      </c>
      <c r="P123" s="38"/>
      <c r="Q123" s="43">
        <v>3762.5</v>
      </c>
      <c r="R123" s="44">
        <v>500</v>
      </c>
      <c r="S123" s="38"/>
      <c r="T123" s="43"/>
      <c r="U123" s="44"/>
      <c r="V123" s="38"/>
      <c r="W123" s="43"/>
      <c r="X123" s="44"/>
      <c r="Y123" s="38"/>
      <c r="Z123" s="43"/>
      <c r="AA123" s="44"/>
    </row>
    <row r="124" spans="1:27" s="8" customFormat="1" ht="19.5" customHeight="1">
      <c r="A124" s="12">
        <f t="shared" si="19"/>
        <v>117</v>
      </c>
      <c r="B124" s="81" t="s">
        <v>150</v>
      </c>
      <c r="C124" s="15" t="s">
        <v>151</v>
      </c>
      <c r="D124" s="16">
        <v>1</v>
      </c>
      <c r="E124" s="17" t="s">
        <v>26</v>
      </c>
      <c r="F124" s="85">
        <v>3</v>
      </c>
      <c r="G124" s="86">
        <f t="shared" si="15"/>
        <v>383</v>
      </c>
      <c r="H124" s="55">
        <f t="shared" si="16"/>
        <v>9307</v>
      </c>
      <c r="I124" s="56">
        <f t="shared" si="17"/>
        <v>1149</v>
      </c>
      <c r="J124" s="57">
        <f t="shared" si="13"/>
        <v>8.100087032201914</v>
      </c>
      <c r="K124" s="43">
        <v>3158</v>
      </c>
      <c r="L124" s="44">
        <v>400</v>
      </c>
      <c r="M124" s="38"/>
      <c r="N124" s="43">
        <v>3758</v>
      </c>
      <c r="O124" s="44">
        <v>459</v>
      </c>
      <c r="P124" s="38"/>
      <c r="Q124" s="43">
        <v>2391</v>
      </c>
      <c r="R124" s="44">
        <v>290</v>
      </c>
      <c r="S124" s="38"/>
      <c r="T124" s="43"/>
      <c r="U124" s="44"/>
      <c r="V124" s="38"/>
      <c r="W124" s="43"/>
      <c r="X124" s="44"/>
      <c r="Y124" s="38"/>
      <c r="Z124" s="43"/>
      <c r="AA124" s="44"/>
    </row>
    <row r="125" spans="1:27" s="8" customFormat="1" ht="19.5" customHeight="1">
      <c r="A125" s="12">
        <f t="shared" si="19"/>
        <v>118</v>
      </c>
      <c r="B125" s="81" t="s">
        <v>141</v>
      </c>
      <c r="C125" s="15" t="s">
        <v>144</v>
      </c>
      <c r="D125" s="16">
        <v>1</v>
      </c>
      <c r="E125" s="17"/>
      <c r="F125" s="85">
        <v>3</v>
      </c>
      <c r="G125" s="86">
        <f t="shared" si="15"/>
        <v>379</v>
      </c>
      <c r="H125" s="55">
        <f t="shared" si="16"/>
        <v>7790</v>
      </c>
      <c r="I125" s="56">
        <f t="shared" si="17"/>
        <v>1137</v>
      </c>
      <c r="J125" s="57">
        <f t="shared" si="13"/>
        <v>6.851363236587511</v>
      </c>
      <c r="K125" s="43">
        <v>3733</v>
      </c>
      <c r="L125" s="44">
        <v>561</v>
      </c>
      <c r="M125" s="38"/>
      <c r="N125" s="43">
        <v>3568</v>
      </c>
      <c r="O125" s="44">
        <v>504</v>
      </c>
      <c r="P125" s="38"/>
      <c r="Q125" s="43">
        <v>489</v>
      </c>
      <c r="R125" s="44">
        <v>72</v>
      </c>
      <c r="S125" s="38"/>
      <c r="T125" s="43"/>
      <c r="U125" s="44"/>
      <c r="V125" s="38"/>
      <c r="W125" s="43"/>
      <c r="X125" s="44"/>
      <c r="Y125" s="38"/>
      <c r="Z125" s="43"/>
      <c r="AA125" s="44"/>
    </row>
    <row r="126" spans="1:27" s="8" customFormat="1" ht="19.5" customHeight="1">
      <c r="A126" s="12">
        <f t="shared" si="19"/>
        <v>119</v>
      </c>
      <c r="B126" s="81" t="s">
        <v>86</v>
      </c>
      <c r="C126" s="15" t="s">
        <v>87</v>
      </c>
      <c r="D126" s="16">
        <v>1</v>
      </c>
      <c r="E126" s="17" t="s">
        <v>10</v>
      </c>
      <c r="F126" s="85">
        <v>3</v>
      </c>
      <c r="G126" s="86">
        <f t="shared" si="15"/>
        <v>375.3333333333333</v>
      </c>
      <c r="H126" s="55">
        <f t="shared" si="16"/>
        <v>10067</v>
      </c>
      <c r="I126" s="56">
        <f t="shared" si="17"/>
        <v>1126</v>
      </c>
      <c r="J126" s="57">
        <f t="shared" si="13"/>
        <v>8.940497335701599</v>
      </c>
      <c r="K126" s="43">
        <v>5592</v>
      </c>
      <c r="L126" s="44">
        <v>623</v>
      </c>
      <c r="M126" s="38"/>
      <c r="N126" s="43">
        <v>3513</v>
      </c>
      <c r="O126" s="44">
        <v>394</v>
      </c>
      <c r="P126" s="38"/>
      <c r="Q126" s="43">
        <v>962</v>
      </c>
      <c r="R126" s="44">
        <v>109</v>
      </c>
      <c r="S126" s="38"/>
      <c r="T126" s="43"/>
      <c r="U126" s="44"/>
      <c r="V126" s="38"/>
      <c r="W126" s="43"/>
      <c r="X126" s="44"/>
      <c r="Y126" s="38"/>
      <c r="Z126" s="43"/>
      <c r="AA126" s="44"/>
    </row>
    <row r="127" spans="1:27" s="8" customFormat="1" ht="19.5" customHeight="1">
      <c r="A127" s="12">
        <f t="shared" si="19"/>
        <v>120</v>
      </c>
      <c r="B127" s="81" t="s">
        <v>195</v>
      </c>
      <c r="C127" s="15" t="s">
        <v>196</v>
      </c>
      <c r="D127" s="16">
        <v>1</v>
      </c>
      <c r="E127" s="17" t="s">
        <v>253</v>
      </c>
      <c r="F127" s="85">
        <v>5</v>
      </c>
      <c r="G127" s="86">
        <f t="shared" si="15"/>
        <v>222.2</v>
      </c>
      <c r="H127" s="55">
        <f t="shared" si="16"/>
        <v>6584</v>
      </c>
      <c r="I127" s="56">
        <f t="shared" si="17"/>
        <v>1111</v>
      </c>
      <c r="J127" s="57">
        <f t="shared" si="13"/>
        <v>5.9261926192619265</v>
      </c>
      <c r="K127" s="43">
        <v>1469</v>
      </c>
      <c r="L127" s="44">
        <v>251</v>
      </c>
      <c r="M127" s="38"/>
      <c r="N127" s="43">
        <v>1525</v>
      </c>
      <c r="O127" s="44">
        <v>256</v>
      </c>
      <c r="P127" s="38"/>
      <c r="Q127" s="43">
        <v>1703</v>
      </c>
      <c r="R127" s="44">
        <v>287</v>
      </c>
      <c r="S127" s="38"/>
      <c r="T127" s="43">
        <v>1286</v>
      </c>
      <c r="U127" s="44">
        <v>217</v>
      </c>
      <c r="V127" s="38"/>
      <c r="W127" s="43"/>
      <c r="X127" s="44"/>
      <c r="Y127" s="38"/>
      <c r="Z127" s="43">
        <v>601</v>
      </c>
      <c r="AA127" s="44">
        <v>100</v>
      </c>
    </row>
    <row r="128" spans="1:27" s="8" customFormat="1" ht="19.5" customHeight="1">
      <c r="A128" s="12">
        <f t="shared" si="19"/>
        <v>121</v>
      </c>
      <c r="B128" s="81" t="s">
        <v>184</v>
      </c>
      <c r="C128" s="15" t="s">
        <v>185</v>
      </c>
      <c r="D128" s="16">
        <v>1</v>
      </c>
      <c r="E128" s="17"/>
      <c r="F128" s="85">
        <v>5</v>
      </c>
      <c r="G128" s="86">
        <f t="shared" si="15"/>
        <v>221.2</v>
      </c>
      <c r="H128" s="55">
        <f t="shared" si="16"/>
        <v>6778</v>
      </c>
      <c r="I128" s="56">
        <f t="shared" si="17"/>
        <v>1106</v>
      </c>
      <c r="J128" s="57">
        <f t="shared" si="13"/>
        <v>6.128390596745027</v>
      </c>
      <c r="K128" s="43">
        <v>1974</v>
      </c>
      <c r="L128" s="44">
        <v>324</v>
      </c>
      <c r="M128" s="38"/>
      <c r="N128" s="43">
        <v>2095</v>
      </c>
      <c r="O128" s="44">
        <v>337</v>
      </c>
      <c r="P128" s="38"/>
      <c r="Q128" s="43">
        <v>1180</v>
      </c>
      <c r="R128" s="44">
        <v>196</v>
      </c>
      <c r="S128" s="38"/>
      <c r="T128" s="43">
        <v>1096</v>
      </c>
      <c r="U128" s="44">
        <v>179</v>
      </c>
      <c r="V128" s="38"/>
      <c r="W128" s="43">
        <v>433</v>
      </c>
      <c r="X128" s="44">
        <v>70</v>
      </c>
      <c r="Y128" s="38"/>
      <c r="Z128" s="43"/>
      <c r="AA128" s="44"/>
    </row>
    <row r="129" spans="1:27" s="8" customFormat="1" ht="19.5" customHeight="1">
      <c r="A129" s="12">
        <f t="shared" si="19"/>
        <v>122</v>
      </c>
      <c r="B129" s="81" t="s">
        <v>69</v>
      </c>
      <c r="C129" s="15" t="s">
        <v>73</v>
      </c>
      <c r="D129" s="16">
        <v>1</v>
      </c>
      <c r="E129" s="17" t="s">
        <v>19</v>
      </c>
      <c r="F129" s="85">
        <v>2</v>
      </c>
      <c r="G129" s="86">
        <f t="shared" si="15"/>
        <v>544</v>
      </c>
      <c r="H129" s="55">
        <f t="shared" si="16"/>
        <v>12462.5</v>
      </c>
      <c r="I129" s="56">
        <f t="shared" si="17"/>
        <v>1088</v>
      </c>
      <c r="J129" s="57">
        <f t="shared" si="13"/>
        <v>11.454503676470589</v>
      </c>
      <c r="K129" s="43">
        <v>6832.5</v>
      </c>
      <c r="L129" s="44">
        <v>606</v>
      </c>
      <c r="M129" s="38"/>
      <c r="N129" s="43">
        <v>5630</v>
      </c>
      <c r="O129" s="44">
        <v>482</v>
      </c>
      <c r="P129" s="38"/>
      <c r="Q129" s="43"/>
      <c r="R129" s="44"/>
      <c r="S129" s="38"/>
      <c r="T129" s="43"/>
      <c r="U129" s="44"/>
      <c r="V129" s="38"/>
      <c r="W129" s="43"/>
      <c r="X129" s="44"/>
      <c r="Y129" s="38"/>
      <c r="Z129" s="43"/>
      <c r="AA129" s="44"/>
    </row>
    <row r="130" spans="1:27" s="8" customFormat="1" ht="19.5" customHeight="1">
      <c r="A130" s="12">
        <f t="shared" si="19"/>
        <v>123</v>
      </c>
      <c r="B130" s="81" t="s">
        <v>69</v>
      </c>
      <c r="C130" s="15" t="s">
        <v>74</v>
      </c>
      <c r="D130" s="16">
        <v>1</v>
      </c>
      <c r="E130" s="17"/>
      <c r="F130" s="85">
        <v>3</v>
      </c>
      <c r="G130" s="86">
        <f t="shared" si="15"/>
        <v>358.3333333333333</v>
      </c>
      <c r="H130" s="55">
        <f t="shared" si="16"/>
        <v>11510</v>
      </c>
      <c r="I130" s="56">
        <f t="shared" si="17"/>
        <v>1075</v>
      </c>
      <c r="J130" s="57">
        <f t="shared" si="13"/>
        <v>10.706976744186047</v>
      </c>
      <c r="K130" s="43">
        <v>4940</v>
      </c>
      <c r="L130" s="44">
        <v>459</v>
      </c>
      <c r="M130" s="38"/>
      <c r="N130" s="43">
        <v>4096</v>
      </c>
      <c r="O130" s="44">
        <v>387</v>
      </c>
      <c r="P130" s="38"/>
      <c r="Q130" s="43">
        <v>2474</v>
      </c>
      <c r="R130" s="44">
        <v>229</v>
      </c>
      <c r="S130" s="38"/>
      <c r="T130" s="43"/>
      <c r="U130" s="44"/>
      <c r="V130" s="38"/>
      <c r="W130" s="43"/>
      <c r="X130" s="44"/>
      <c r="Y130" s="38"/>
      <c r="Z130" s="43"/>
      <c r="AA130" s="44"/>
    </row>
    <row r="131" spans="1:27" s="8" customFormat="1" ht="19.5" customHeight="1">
      <c r="A131" s="12">
        <f t="shared" si="19"/>
        <v>124</v>
      </c>
      <c r="B131" s="80" t="s">
        <v>8</v>
      </c>
      <c r="C131" s="15" t="s">
        <v>58</v>
      </c>
      <c r="D131" s="16">
        <v>1</v>
      </c>
      <c r="E131" s="17"/>
      <c r="F131" s="85">
        <v>6</v>
      </c>
      <c r="G131" s="86">
        <f t="shared" si="15"/>
        <v>176</v>
      </c>
      <c r="H131" s="55">
        <f t="shared" si="16"/>
        <v>12558</v>
      </c>
      <c r="I131" s="56">
        <f t="shared" si="17"/>
        <v>1056</v>
      </c>
      <c r="J131" s="57">
        <f t="shared" si="13"/>
        <v>11.892045454545455</v>
      </c>
      <c r="K131" s="43">
        <v>4312</v>
      </c>
      <c r="L131" s="44">
        <v>368</v>
      </c>
      <c r="M131" s="38"/>
      <c r="N131" s="43">
        <v>3474</v>
      </c>
      <c r="O131" s="44">
        <v>288</v>
      </c>
      <c r="P131" s="38"/>
      <c r="Q131" s="43">
        <v>1126</v>
      </c>
      <c r="R131" s="44">
        <v>93</v>
      </c>
      <c r="S131" s="38"/>
      <c r="T131" s="43">
        <v>1776</v>
      </c>
      <c r="U131" s="44">
        <v>153</v>
      </c>
      <c r="V131" s="38"/>
      <c r="W131" s="43">
        <v>1518</v>
      </c>
      <c r="X131" s="44">
        <v>127</v>
      </c>
      <c r="Y131" s="38"/>
      <c r="Z131" s="43">
        <v>352</v>
      </c>
      <c r="AA131" s="44">
        <v>27</v>
      </c>
    </row>
    <row r="132" spans="1:27" s="8" customFormat="1" ht="19.5" customHeight="1">
      <c r="A132" s="12">
        <f t="shared" si="19"/>
        <v>125</v>
      </c>
      <c r="B132" s="81" t="s">
        <v>234</v>
      </c>
      <c r="C132" s="15" t="s">
        <v>235</v>
      </c>
      <c r="D132" s="16">
        <v>1</v>
      </c>
      <c r="E132" s="17"/>
      <c r="F132" s="85">
        <v>3</v>
      </c>
      <c r="G132" s="86">
        <f t="shared" si="15"/>
        <v>346</v>
      </c>
      <c r="H132" s="55">
        <f t="shared" si="16"/>
        <v>6585</v>
      </c>
      <c r="I132" s="56">
        <f t="shared" si="17"/>
        <v>1038</v>
      </c>
      <c r="J132" s="57">
        <f t="shared" si="13"/>
        <v>6.34393063583815</v>
      </c>
      <c r="K132" s="43"/>
      <c r="L132" s="44"/>
      <c r="M132" s="38"/>
      <c r="N132" s="43"/>
      <c r="O132" s="44"/>
      <c r="P132" s="38"/>
      <c r="Q132" s="43"/>
      <c r="R132" s="44"/>
      <c r="S132" s="38"/>
      <c r="T132" s="43">
        <v>3653</v>
      </c>
      <c r="U132" s="44">
        <v>574</v>
      </c>
      <c r="V132" s="38"/>
      <c r="W132" s="43">
        <v>1492</v>
      </c>
      <c r="X132" s="44">
        <v>236</v>
      </c>
      <c r="Y132" s="38"/>
      <c r="Z132" s="43">
        <v>1440</v>
      </c>
      <c r="AA132" s="44">
        <v>228</v>
      </c>
    </row>
    <row r="133" spans="1:27" s="8" customFormat="1" ht="19.5" customHeight="1">
      <c r="A133" s="12">
        <f t="shared" si="19"/>
        <v>126</v>
      </c>
      <c r="B133" s="81" t="s">
        <v>115</v>
      </c>
      <c r="C133" s="15" t="s">
        <v>116</v>
      </c>
      <c r="D133" s="16">
        <v>1</v>
      </c>
      <c r="E133" s="17"/>
      <c r="F133" s="85">
        <v>6</v>
      </c>
      <c r="G133" s="86">
        <f t="shared" si="15"/>
        <v>171</v>
      </c>
      <c r="H133" s="55">
        <f t="shared" si="16"/>
        <v>5972</v>
      </c>
      <c r="I133" s="56">
        <f t="shared" si="17"/>
        <v>1026</v>
      </c>
      <c r="J133" s="57">
        <f t="shared" si="13"/>
        <v>5.820662768031189</v>
      </c>
      <c r="K133" s="43">
        <v>1506</v>
      </c>
      <c r="L133" s="44">
        <v>257</v>
      </c>
      <c r="M133" s="38"/>
      <c r="N133" s="43">
        <v>1646</v>
      </c>
      <c r="O133" s="44">
        <v>282</v>
      </c>
      <c r="P133" s="38"/>
      <c r="Q133" s="43">
        <v>1215</v>
      </c>
      <c r="R133" s="44">
        <v>213</v>
      </c>
      <c r="S133" s="38"/>
      <c r="T133" s="43">
        <v>470</v>
      </c>
      <c r="U133" s="44">
        <v>80</v>
      </c>
      <c r="V133" s="38"/>
      <c r="W133" s="43">
        <v>716</v>
      </c>
      <c r="X133" s="44">
        <v>122</v>
      </c>
      <c r="Y133" s="38"/>
      <c r="Z133" s="43">
        <v>419</v>
      </c>
      <c r="AA133" s="44">
        <v>72</v>
      </c>
    </row>
    <row r="134" spans="1:27" s="8" customFormat="1" ht="19.5" customHeight="1">
      <c r="A134" s="12"/>
      <c r="B134" s="81" t="s">
        <v>115</v>
      </c>
      <c r="C134" s="15" t="s">
        <v>282</v>
      </c>
      <c r="D134" s="16"/>
      <c r="E134" s="17"/>
      <c r="F134" s="85">
        <v>1</v>
      </c>
      <c r="G134" s="86">
        <f t="shared" si="15"/>
        <v>1025</v>
      </c>
      <c r="H134" s="55">
        <f t="shared" si="16"/>
        <v>5959</v>
      </c>
      <c r="I134" s="56">
        <f t="shared" si="17"/>
        <v>1025</v>
      </c>
      <c r="J134" s="57">
        <f t="shared" si="13"/>
        <v>5.813658536585366</v>
      </c>
      <c r="K134" s="43"/>
      <c r="L134" s="44"/>
      <c r="M134" s="38"/>
      <c r="N134" s="43"/>
      <c r="O134" s="44"/>
      <c r="P134" s="38"/>
      <c r="Q134" s="43"/>
      <c r="R134" s="44"/>
      <c r="S134" s="38"/>
      <c r="T134" s="43"/>
      <c r="U134" s="44"/>
      <c r="V134" s="38"/>
      <c r="W134" s="43"/>
      <c r="X134" s="44"/>
      <c r="Y134" s="38"/>
      <c r="Z134" s="43">
        <v>5959</v>
      </c>
      <c r="AA134" s="44">
        <v>1025</v>
      </c>
    </row>
    <row r="135" spans="1:27" s="8" customFormat="1" ht="19.5" customHeight="1">
      <c r="A135" s="12">
        <v>127</v>
      </c>
      <c r="B135" s="81" t="s">
        <v>105</v>
      </c>
      <c r="C135" s="15" t="s">
        <v>112</v>
      </c>
      <c r="D135" s="16">
        <v>1</v>
      </c>
      <c r="E135" s="17"/>
      <c r="F135" s="85">
        <v>4</v>
      </c>
      <c r="G135" s="86">
        <f t="shared" si="15"/>
        <v>247.75</v>
      </c>
      <c r="H135" s="55">
        <f aca="true" t="shared" si="20" ref="H135:H166">K135+N135+Q135+T135+W135+Z135</f>
        <v>7105</v>
      </c>
      <c r="I135" s="56">
        <f aca="true" t="shared" si="21" ref="I135:I166">L135+O135+R135+U135+X135+AA135</f>
        <v>991</v>
      </c>
      <c r="J135" s="57">
        <f aca="true" t="shared" si="22" ref="J135:J198">H135/I135</f>
        <v>7.169525731584258</v>
      </c>
      <c r="K135" s="43">
        <v>1858</v>
      </c>
      <c r="L135" s="44">
        <v>262</v>
      </c>
      <c r="M135" s="38"/>
      <c r="N135" s="43">
        <v>2824</v>
      </c>
      <c r="O135" s="44">
        <v>387</v>
      </c>
      <c r="P135" s="38"/>
      <c r="Q135" s="43">
        <v>1482</v>
      </c>
      <c r="R135" s="44">
        <v>206</v>
      </c>
      <c r="S135" s="38"/>
      <c r="T135" s="43">
        <v>941</v>
      </c>
      <c r="U135" s="44">
        <v>136</v>
      </c>
      <c r="V135" s="38"/>
      <c r="W135" s="43"/>
      <c r="X135" s="44"/>
      <c r="Y135" s="38"/>
      <c r="Z135" s="43"/>
      <c r="AA135" s="44"/>
    </row>
    <row r="136" spans="1:27" s="8" customFormat="1" ht="19.5" customHeight="1">
      <c r="A136" s="12">
        <f aca="true" t="shared" si="23" ref="A136:A146">A135+1</f>
        <v>128</v>
      </c>
      <c r="B136" s="81" t="s">
        <v>103</v>
      </c>
      <c r="C136" s="15" t="s">
        <v>104</v>
      </c>
      <c r="D136" s="16">
        <v>1</v>
      </c>
      <c r="E136" s="17"/>
      <c r="F136" s="85">
        <v>3</v>
      </c>
      <c r="G136" s="86">
        <f t="shared" si="15"/>
        <v>330</v>
      </c>
      <c r="H136" s="55">
        <f t="shared" si="20"/>
        <v>5635</v>
      </c>
      <c r="I136" s="56">
        <f t="shared" si="21"/>
        <v>990</v>
      </c>
      <c r="J136" s="57">
        <f t="shared" si="22"/>
        <v>5.691919191919192</v>
      </c>
      <c r="K136" s="43">
        <v>2879</v>
      </c>
      <c r="L136" s="44">
        <v>503</v>
      </c>
      <c r="M136" s="38"/>
      <c r="N136" s="43">
        <v>2403</v>
      </c>
      <c r="O136" s="44">
        <v>412</v>
      </c>
      <c r="P136" s="38"/>
      <c r="Q136" s="43">
        <v>353</v>
      </c>
      <c r="R136" s="44">
        <v>75</v>
      </c>
      <c r="S136" s="38"/>
      <c r="T136" s="43"/>
      <c r="U136" s="44"/>
      <c r="V136" s="38"/>
      <c r="W136" s="43"/>
      <c r="X136" s="44"/>
      <c r="Y136" s="38"/>
      <c r="Z136" s="43"/>
      <c r="AA136" s="44"/>
    </row>
    <row r="137" spans="1:27" s="8" customFormat="1" ht="19.5" customHeight="1">
      <c r="A137" s="12">
        <f t="shared" si="23"/>
        <v>129</v>
      </c>
      <c r="B137" s="80" t="s">
        <v>8</v>
      </c>
      <c r="C137" s="15" t="s">
        <v>25</v>
      </c>
      <c r="D137" s="16">
        <v>1</v>
      </c>
      <c r="E137" s="17" t="s">
        <v>26</v>
      </c>
      <c r="F137" s="85">
        <v>3</v>
      </c>
      <c r="G137" s="86">
        <f t="shared" si="15"/>
        <v>324</v>
      </c>
      <c r="H137" s="55">
        <f t="shared" si="20"/>
        <v>8266</v>
      </c>
      <c r="I137" s="56">
        <f t="shared" si="21"/>
        <v>972</v>
      </c>
      <c r="J137" s="57">
        <f t="shared" si="22"/>
        <v>8.504115226337449</v>
      </c>
      <c r="K137" s="43">
        <v>3321</v>
      </c>
      <c r="L137" s="44">
        <v>407</v>
      </c>
      <c r="M137" s="38"/>
      <c r="N137" s="43">
        <v>3003</v>
      </c>
      <c r="O137" s="44">
        <v>337</v>
      </c>
      <c r="P137" s="38"/>
      <c r="Q137" s="43">
        <v>1942</v>
      </c>
      <c r="R137" s="44">
        <v>228</v>
      </c>
      <c r="S137" s="38"/>
      <c r="T137" s="43"/>
      <c r="U137" s="44"/>
      <c r="V137" s="38"/>
      <c r="W137" s="43"/>
      <c r="X137" s="44"/>
      <c r="Y137" s="38"/>
      <c r="Z137" s="43"/>
      <c r="AA137" s="44"/>
    </row>
    <row r="138" spans="1:27" s="8" customFormat="1" ht="19.5" customHeight="1">
      <c r="A138" s="12">
        <f t="shared" si="23"/>
        <v>130</v>
      </c>
      <c r="B138" s="81" t="s">
        <v>197</v>
      </c>
      <c r="C138" s="15" t="s">
        <v>199</v>
      </c>
      <c r="D138" s="16">
        <v>1</v>
      </c>
      <c r="E138" s="17"/>
      <c r="F138" s="85">
        <v>6</v>
      </c>
      <c r="G138" s="86">
        <f t="shared" si="15"/>
        <v>160.66666666666666</v>
      </c>
      <c r="H138" s="55">
        <f t="shared" si="20"/>
        <v>5482</v>
      </c>
      <c r="I138" s="56">
        <f t="shared" si="21"/>
        <v>964</v>
      </c>
      <c r="J138" s="57">
        <f t="shared" si="22"/>
        <v>5.686721991701245</v>
      </c>
      <c r="K138" s="43">
        <v>635</v>
      </c>
      <c r="L138" s="44">
        <v>108</v>
      </c>
      <c r="M138" s="38"/>
      <c r="N138" s="43">
        <v>1783</v>
      </c>
      <c r="O138" s="44">
        <v>302</v>
      </c>
      <c r="P138" s="38"/>
      <c r="Q138" s="43">
        <v>1488</v>
      </c>
      <c r="R138" s="44">
        <v>274</v>
      </c>
      <c r="S138" s="38"/>
      <c r="T138" s="43">
        <v>664</v>
      </c>
      <c r="U138" s="44">
        <v>119</v>
      </c>
      <c r="V138" s="38"/>
      <c r="W138" s="43">
        <v>484</v>
      </c>
      <c r="X138" s="44">
        <v>85</v>
      </c>
      <c r="Y138" s="38"/>
      <c r="Z138" s="43">
        <v>428</v>
      </c>
      <c r="AA138" s="44">
        <v>76</v>
      </c>
    </row>
    <row r="139" spans="1:27" s="8" customFormat="1" ht="19.5" customHeight="1">
      <c r="A139" s="12">
        <f t="shared" si="23"/>
        <v>131</v>
      </c>
      <c r="B139" s="81" t="s">
        <v>86</v>
      </c>
      <c r="C139" s="15" t="s">
        <v>94</v>
      </c>
      <c r="D139" s="16">
        <v>1</v>
      </c>
      <c r="E139" s="17"/>
      <c r="F139" s="85">
        <v>4</v>
      </c>
      <c r="G139" s="86">
        <f t="shared" si="15"/>
        <v>239.75</v>
      </c>
      <c r="H139" s="55">
        <f t="shared" si="20"/>
        <v>8485</v>
      </c>
      <c r="I139" s="56">
        <f t="shared" si="21"/>
        <v>959</v>
      </c>
      <c r="J139" s="57">
        <f t="shared" si="22"/>
        <v>8.847758081334725</v>
      </c>
      <c r="K139" s="43">
        <v>1661</v>
      </c>
      <c r="L139" s="44">
        <v>187</v>
      </c>
      <c r="M139" s="38"/>
      <c r="N139" s="43">
        <v>3921</v>
      </c>
      <c r="O139" s="44">
        <v>445</v>
      </c>
      <c r="P139" s="38"/>
      <c r="Q139" s="43">
        <v>1974</v>
      </c>
      <c r="R139" s="44">
        <v>220</v>
      </c>
      <c r="S139" s="38"/>
      <c r="T139" s="43">
        <v>929</v>
      </c>
      <c r="U139" s="44">
        <v>107</v>
      </c>
      <c r="V139" s="38"/>
      <c r="W139" s="43"/>
      <c r="X139" s="44"/>
      <c r="Y139" s="38"/>
      <c r="Z139" s="43"/>
      <c r="AA139" s="44"/>
    </row>
    <row r="140" spans="1:27" s="8" customFormat="1" ht="19.5" customHeight="1">
      <c r="A140" s="12">
        <f t="shared" si="23"/>
        <v>132</v>
      </c>
      <c r="B140" s="80" t="s">
        <v>8</v>
      </c>
      <c r="C140" s="15" t="s">
        <v>44</v>
      </c>
      <c r="D140" s="16">
        <v>1</v>
      </c>
      <c r="E140" s="17" t="s">
        <v>10</v>
      </c>
      <c r="F140" s="85">
        <v>3</v>
      </c>
      <c r="G140" s="86">
        <f t="shared" si="15"/>
        <v>312.3333333333333</v>
      </c>
      <c r="H140" s="55">
        <f t="shared" si="20"/>
        <v>8247</v>
      </c>
      <c r="I140" s="56">
        <f t="shared" si="21"/>
        <v>937</v>
      </c>
      <c r="J140" s="57">
        <f t="shared" si="22"/>
        <v>8.801494130202775</v>
      </c>
      <c r="K140" s="43">
        <v>3409</v>
      </c>
      <c r="L140" s="44">
        <v>388</v>
      </c>
      <c r="M140" s="38"/>
      <c r="N140" s="43">
        <v>3859</v>
      </c>
      <c r="O140" s="44">
        <v>435</v>
      </c>
      <c r="P140" s="38"/>
      <c r="Q140" s="43">
        <v>979</v>
      </c>
      <c r="R140" s="44">
        <v>114</v>
      </c>
      <c r="S140" s="38"/>
      <c r="T140" s="43"/>
      <c r="U140" s="44"/>
      <c r="V140" s="38"/>
      <c r="W140" s="43"/>
      <c r="X140" s="44"/>
      <c r="Y140" s="38"/>
      <c r="Z140" s="43"/>
      <c r="AA140" s="44"/>
    </row>
    <row r="141" spans="1:27" s="8" customFormat="1" ht="19.5" customHeight="1">
      <c r="A141" s="12">
        <f t="shared" si="23"/>
        <v>133</v>
      </c>
      <c r="B141" s="80" t="s">
        <v>8</v>
      </c>
      <c r="C141" s="15" t="s">
        <v>50</v>
      </c>
      <c r="D141" s="16">
        <v>1</v>
      </c>
      <c r="E141" s="17" t="s">
        <v>51</v>
      </c>
      <c r="F141" s="85">
        <v>5</v>
      </c>
      <c r="G141" s="86">
        <f t="shared" si="15"/>
        <v>185.6</v>
      </c>
      <c r="H141" s="55">
        <f t="shared" si="20"/>
        <v>9550</v>
      </c>
      <c r="I141" s="56">
        <f t="shared" si="21"/>
        <v>928</v>
      </c>
      <c r="J141" s="57">
        <f t="shared" si="22"/>
        <v>10.29094827586207</v>
      </c>
      <c r="K141" s="43">
        <v>2440</v>
      </c>
      <c r="L141" s="44">
        <v>236</v>
      </c>
      <c r="M141" s="38"/>
      <c r="N141" s="43">
        <v>3732</v>
      </c>
      <c r="O141" s="44">
        <v>366</v>
      </c>
      <c r="P141" s="38"/>
      <c r="Q141" s="43">
        <v>2002</v>
      </c>
      <c r="R141" s="44">
        <v>192</v>
      </c>
      <c r="S141" s="38"/>
      <c r="T141" s="43">
        <v>1096</v>
      </c>
      <c r="U141" s="44">
        <v>107</v>
      </c>
      <c r="V141" s="38"/>
      <c r="W141" s="43">
        <v>280</v>
      </c>
      <c r="X141" s="44">
        <v>27</v>
      </c>
      <c r="Y141" s="38"/>
      <c r="Z141" s="43"/>
      <c r="AA141" s="44"/>
    </row>
    <row r="142" spans="1:27" s="8" customFormat="1" ht="19.5" customHeight="1">
      <c r="A142" s="12">
        <f t="shared" si="23"/>
        <v>134</v>
      </c>
      <c r="B142" s="81" t="s">
        <v>173</v>
      </c>
      <c r="C142" s="15" t="s">
        <v>176</v>
      </c>
      <c r="D142" s="16">
        <v>1</v>
      </c>
      <c r="E142" s="17"/>
      <c r="F142" s="85">
        <v>4</v>
      </c>
      <c r="G142" s="86">
        <f t="shared" si="15"/>
        <v>222</v>
      </c>
      <c r="H142" s="55">
        <f t="shared" si="20"/>
        <v>3740</v>
      </c>
      <c r="I142" s="56">
        <f t="shared" si="21"/>
        <v>888</v>
      </c>
      <c r="J142" s="57">
        <f t="shared" si="22"/>
        <v>4.211711711711712</v>
      </c>
      <c r="K142" s="43">
        <v>1388</v>
      </c>
      <c r="L142" s="44">
        <v>330</v>
      </c>
      <c r="M142" s="38"/>
      <c r="N142" s="43">
        <v>1342</v>
      </c>
      <c r="O142" s="44">
        <v>315</v>
      </c>
      <c r="P142" s="38"/>
      <c r="Q142" s="43">
        <v>772</v>
      </c>
      <c r="R142" s="44">
        <v>184</v>
      </c>
      <c r="S142" s="38"/>
      <c r="T142" s="43">
        <v>238</v>
      </c>
      <c r="U142" s="44">
        <v>59</v>
      </c>
      <c r="V142" s="38"/>
      <c r="W142" s="43"/>
      <c r="X142" s="44"/>
      <c r="Y142" s="38"/>
      <c r="Z142" s="43"/>
      <c r="AA142" s="44"/>
    </row>
    <row r="143" spans="1:27" s="8" customFormat="1" ht="19.5" customHeight="1">
      <c r="A143" s="12">
        <f t="shared" si="23"/>
        <v>135</v>
      </c>
      <c r="B143" s="81" t="s">
        <v>124</v>
      </c>
      <c r="C143" s="15" t="s">
        <v>127</v>
      </c>
      <c r="D143" s="16">
        <v>1</v>
      </c>
      <c r="E143" s="17" t="s">
        <v>26</v>
      </c>
      <c r="F143" s="85">
        <v>3</v>
      </c>
      <c r="G143" s="86">
        <f t="shared" si="15"/>
        <v>293.3333333333333</v>
      </c>
      <c r="H143" s="55">
        <f t="shared" si="20"/>
        <v>5804</v>
      </c>
      <c r="I143" s="56">
        <f t="shared" si="21"/>
        <v>880</v>
      </c>
      <c r="J143" s="57">
        <f t="shared" si="22"/>
        <v>6.595454545454546</v>
      </c>
      <c r="K143" s="43">
        <v>1524</v>
      </c>
      <c r="L143" s="44">
        <v>242</v>
      </c>
      <c r="M143" s="38"/>
      <c r="N143" s="43">
        <v>2218</v>
      </c>
      <c r="O143" s="44">
        <v>322</v>
      </c>
      <c r="P143" s="38"/>
      <c r="Q143" s="43">
        <v>2062</v>
      </c>
      <c r="R143" s="44">
        <v>316</v>
      </c>
      <c r="S143" s="38"/>
      <c r="T143" s="43"/>
      <c r="U143" s="44"/>
      <c r="V143" s="38"/>
      <c r="W143" s="43"/>
      <c r="X143" s="44"/>
      <c r="Y143" s="38"/>
      <c r="Z143" s="43"/>
      <c r="AA143" s="44"/>
    </row>
    <row r="144" spans="1:27" s="8" customFormat="1" ht="19.5" customHeight="1">
      <c r="A144" s="12">
        <f t="shared" si="23"/>
        <v>136</v>
      </c>
      <c r="B144" s="81" t="s">
        <v>117</v>
      </c>
      <c r="C144" s="15" t="s">
        <v>248</v>
      </c>
      <c r="D144" s="16">
        <v>1</v>
      </c>
      <c r="E144" s="17"/>
      <c r="F144" s="85">
        <v>1</v>
      </c>
      <c r="G144" s="86">
        <f t="shared" si="15"/>
        <v>858</v>
      </c>
      <c r="H144" s="55">
        <f t="shared" si="20"/>
        <v>2376</v>
      </c>
      <c r="I144" s="56">
        <f t="shared" si="21"/>
        <v>858</v>
      </c>
      <c r="J144" s="57">
        <f t="shared" si="22"/>
        <v>2.769230769230769</v>
      </c>
      <c r="K144" s="43"/>
      <c r="L144" s="44"/>
      <c r="M144" s="38"/>
      <c r="N144" s="43"/>
      <c r="O144" s="44"/>
      <c r="P144" s="38"/>
      <c r="Q144" s="43"/>
      <c r="R144" s="44"/>
      <c r="S144" s="38"/>
      <c r="T144" s="43"/>
      <c r="U144" s="44"/>
      <c r="V144" s="38"/>
      <c r="W144" s="43">
        <v>2376</v>
      </c>
      <c r="X144" s="44">
        <v>858</v>
      </c>
      <c r="Y144" s="38"/>
      <c r="Z144" s="43"/>
      <c r="AA144" s="44"/>
    </row>
    <row r="145" spans="1:27" s="8" customFormat="1" ht="19.5" customHeight="1">
      <c r="A145" s="12">
        <f t="shared" si="23"/>
        <v>137</v>
      </c>
      <c r="B145" s="81" t="s">
        <v>123</v>
      </c>
      <c r="C145" s="15" t="s">
        <v>10</v>
      </c>
      <c r="D145" s="16">
        <v>1</v>
      </c>
      <c r="E145" s="17" t="s">
        <v>10</v>
      </c>
      <c r="F145" s="85">
        <v>2</v>
      </c>
      <c r="G145" s="86">
        <f t="shared" si="15"/>
        <v>427</v>
      </c>
      <c r="H145" s="55">
        <f t="shared" si="20"/>
        <v>7365.5</v>
      </c>
      <c r="I145" s="56">
        <f t="shared" si="21"/>
        <v>854</v>
      </c>
      <c r="J145" s="57">
        <f t="shared" si="22"/>
        <v>8.624707259953162</v>
      </c>
      <c r="K145" s="43">
        <v>3317.5</v>
      </c>
      <c r="L145" s="44">
        <v>385</v>
      </c>
      <c r="M145" s="38"/>
      <c r="N145" s="43">
        <v>4048</v>
      </c>
      <c r="O145" s="44">
        <v>469</v>
      </c>
      <c r="P145" s="38"/>
      <c r="Q145" s="43"/>
      <c r="R145" s="44"/>
      <c r="S145" s="38"/>
      <c r="T145" s="43"/>
      <c r="U145" s="44"/>
      <c r="V145" s="38"/>
      <c r="W145" s="43"/>
      <c r="X145" s="44"/>
      <c r="Y145" s="38"/>
      <c r="Z145" s="43"/>
      <c r="AA145" s="44"/>
    </row>
    <row r="146" spans="1:27" s="8" customFormat="1" ht="19.5" customHeight="1">
      <c r="A146" s="12">
        <f t="shared" si="23"/>
        <v>138</v>
      </c>
      <c r="B146" s="81" t="s">
        <v>141</v>
      </c>
      <c r="C146" s="15" t="s">
        <v>143</v>
      </c>
      <c r="D146" s="16">
        <v>1</v>
      </c>
      <c r="E146" s="17"/>
      <c r="F146" s="85">
        <v>6</v>
      </c>
      <c r="G146" s="86">
        <f t="shared" si="15"/>
        <v>140.5</v>
      </c>
      <c r="H146" s="55">
        <f t="shared" si="20"/>
        <v>4299</v>
      </c>
      <c r="I146" s="56">
        <f t="shared" si="21"/>
        <v>843</v>
      </c>
      <c r="J146" s="57">
        <f t="shared" si="22"/>
        <v>5.099644128113879</v>
      </c>
      <c r="K146" s="43">
        <v>998</v>
      </c>
      <c r="L146" s="44">
        <v>198</v>
      </c>
      <c r="M146" s="38"/>
      <c r="N146" s="43">
        <v>811</v>
      </c>
      <c r="O146" s="44">
        <v>158</v>
      </c>
      <c r="P146" s="38"/>
      <c r="Q146" s="43">
        <v>908</v>
      </c>
      <c r="R146" s="44">
        <v>177</v>
      </c>
      <c r="S146" s="38"/>
      <c r="T146" s="43">
        <v>833</v>
      </c>
      <c r="U146" s="44">
        <v>164</v>
      </c>
      <c r="V146" s="38"/>
      <c r="W146" s="43">
        <v>391</v>
      </c>
      <c r="X146" s="44">
        <v>76</v>
      </c>
      <c r="Y146" s="38"/>
      <c r="Z146" s="43">
        <v>358</v>
      </c>
      <c r="AA146" s="44">
        <v>70</v>
      </c>
    </row>
    <row r="147" spans="1:27" s="8" customFormat="1" ht="19.5" customHeight="1">
      <c r="A147" s="12"/>
      <c r="B147" s="81" t="s">
        <v>197</v>
      </c>
      <c r="C147" s="81" t="s">
        <v>287</v>
      </c>
      <c r="D147" s="16"/>
      <c r="E147" s="17"/>
      <c r="F147" s="85">
        <v>1</v>
      </c>
      <c r="G147" s="86">
        <f t="shared" si="15"/>
        <v>840</v>
      </c>
      <c r="H147" s="55">
        <f t="shared" si="20"/>
        <v>4634</v>
      </c>
      <c r="I147" s="56">
        <f t="shared" si="21"/>
        <v>840</v>
      </c>
      <c r="J147" s="57">
        <f t="shared" si="22"/>
        <v>5.516666666666667</v>
      </c>
      <c r="K147" s="43"/>
      <c r="L147" s="44"/>
      <c r="M147" s="38"/>
      <c r="N147" s="43"/>
      <c r="O147" s="44"/>
      <c r="P147" s="38"/>
      <c r="Q147" s="43"/>
      <c r="R147" s="44"/>
      <c r="S147" s="38"/>
      <c r="T147" s="43"/>
      <c r="U147" s="44"/>
      <c r="V147" s="38"/>
      <c r="W147" s="43"/>
      <c r="X147" s="44"/>
      <c r="Y147" s="38"/>
      <c r="Z147" s="43">
        <v>4634</v>
      </c>
      <c r="AA147" s="44">
        <v>840</v>
      </c>
    </row>
    <row r="148" spans="1:27" s="8" customFormat="1" ht="19.5" customHeight="1">
      <c r="A148" s="12">
        <f>A146+1</f>
        <v>139</v>
      </c>
      <c r="B148" s="81" t="s">
        <v>97</v>
      </c>
      <c r="C148" s="15" t="s">
        <v>98</v>
      </c>
      <c r="D148" s="16">
        <v>1</v>
      </c>
      <c r="E148" s="17"/>
      <c r="F148" s="85">
        <v>1</v>
      </c>
      <c r="G148" s="86">
        <f t="shared" si="15"/>
        <v>836</v>
      </c>
      <c r="H148" s="55">
        <f t="shared" si="20"/>
        <v>6619.5</v>
      </c>
      <c r="I148" s="56">
        <f t="shared" si="21"/>
        <v>836</v>
      </c>
      <c r="J148" s="57">
        <f t="shared" si="22"/>
        <v>7.918062200956938</v>
      </c>
      <c r="K148" s="43">
        <v>6619.5</v>
      </c>
      <c r="L148" s="44">
        <v>836</v>
      </c>
      <c r="M148" s="38"/>
      <c r="N148" s="43"/>
      <c r="O148" s="44"/>
      <c r="P148" s="38"/>
      <c r="Q148" s="43"/>
      <c r="R148" s="44"/>
      <c r="S148" s="38"/>
      <c r="T148" s="43"/>
      <c r="U148" s="44"/>
      <c r="V148" s="38"/>
      <c r="W148" s="43"/>
      <c r="X148" s="44"/>
      <c r="Y148" s="38"/>
      <c r="Z148" s="43"/>
      <c r="AA148" s="44"/>
    </row>
    <row r="149" spans="1:27" s="8" customFormat="1" ht="19.5" customHeight="1">
      <c r="A149" s="12">
        <f aca="true" t="shared" si="24" ref="A149:A174">A148+1</f>
        <v>140</v>
      </c>
      <c r="B149" s="81" t="s">
        <v>285</v>
      </c>
      <c r="C149" s="15" t="s">
        <v>286</v>
      </c>
      <c r="D149" s="16">
        <v>1</v>
      </c>
      <c r="E149" s="17"/>
      <c r="F149" s="85">
        <v>1</v>
      </c>
      <c r="G149" s="86">
        <f t="shared" si="15"/>
        <v>831</v>
      </c>
      <c r="H149" s="55">
        <f t="shared" si="20"/>
        <v>4184</v>
      </c>
      <c r="I149" s="56">
        <f t="shared" si="21"/>
        <v>831</v>
      </c>
      <c r="J149" s="57">
        <f t="shared" si="22"/>
        <v>5.034897713598075</v>
      </c>
      <c r="K149" s="43"/>
      <c r="L149" s="44"/>
      <c r="M149" s="38"/>
      <c r="N149" s="43"/>
      <c r="O149" s="44"/>
      <c r="P149" s="38"/>
      <c r="Q149" s="43"/>
      <c r="R149" s="44"/>
      <c r="S149" s="38"/>
      <c r="T149" s="43"/>
      <c r="U149" s="44"/>
      <c r="V149" s="38"/>
      <c r="W149" s="43"/>
      <c r="X149" s="44"/>
      <c r="Y149" s="38"/>
      <c r="Z149" s="43">
        <v>4184</v>
      </c>
      <c r="AA149" s="44">
        <v>831</v>
      </c>
    </row>
    <row r="150" spans="1:27" s="8" customFormat="1" ht="19.5" customHeight="1">
      <c r="A150" s="12">
        <f t="shared" si="24"/>
        <v>141</v>
      </c>
      <c r="B150" s="81" t="s">
        <v>167</v>
      </c>
      <c r="C150" s="15" t="s">
        <v>168</v>
      </c>
      <c r="D150" s="16">
        <v>1</v>
      </c>
      <c r="E150" s="17" t="s">
        <v>168</v>
      </c>
      <c r="F150" s="85">
        <v>4</v>
      </c>
      <c r="G150" s="86">
        <f t="shared" si="15"/>
        <v>206</v>
      </c>
      <c r="H150" s="55">
        <f t="shared" si="20"/>
        <v>5001</v>
      </c>
      <c r="I150" s="56">
        <f t="shared" si="21"/>
        <v>824</v>
      </c>
      <c r="J150" s="57">
        <f t="shared" si="22"/>
        <v>6.069174757281553</v>
      </c>
      <c r="K150" s="43">
        <v>1306</v>
      </c>
      <c r="L150" s="44">
        <v>220</v>
      </c>
      <c r="M150" s="38"/>
      <c r="N150" s="43">
        <v>2193</v>
      </c>
      <c r="O150" s="44">
        <v>352</v>
      </c>
      <c r="P150" s="38"/>
      <c r="Q150" s="43">
        <v>1254</v>
      </c>
      <c r="R150" s="44">
        <v>211</v>
      </c>
      <c r="S150" s="38"/>
      <c r="T150" s="43">
        <v>248</v>
      </c>
      <c r="U150" s="44">
        <v>41</v>
      </c>
      <c r="V150" s="38"/>
      <c r="W150" s="43"/>
      <c r="X150" s="44"/>
      <c r="Y150" s="38"/>
      <c r="Z150" s="43"/>
      <c r="AA150" s="44"/>
    </row>
    <row r="151" spans="1:27" s="8" customFormat="1" ht="19.5" customHeight="1">
      <c r="A151" s="12">
        <f t="shared" si="24"/>
        <v>142</v>
      </c>
      <c r="B151" s="81" t="s">
        <v>69</v>
      </c>
      <c r="C151" s="15" t="s">
        <v>221</v>
      </c>
      <c r="D151" s="16">
        <v>1</v>
      </c>
      <c r="E151" s="17"/>
      <c r="F151" s="85">
        <v>2</v>
      </c>
      <c r="G151" s="86">
        <f t="shared" si="15"/>
        <v>406</v>
      </c>
      <c r="H151" s="55">
        <f t="shared" si="20"/>
        <v>8092</v>
      </c>
      <c r="I151" s="56">
        <f t="shared" si="21"/>
        <v>812</v>
      </c>
      <c r="J151" s="57">
        <f t="shared" si="22"/>
        <v>9.96551724137931</v>
      </c>
      <c r="K151" s="43"/>
      <c r="L151" s="44"/>
      <c r="M151" s="38"/>
      <c r="N151" s="43"/>
      <c r="O151" s="44"/>
      <c r="P151" s="38"/>
      <c r="Q151" s="43">
        <v>5247</v>
      </c>
      <c r="R151" s="44">
        <v>528</v>
      </c>
      <c r="S151" s="38"/>
      <c r="T151" s="43">
        <v>2845</v>
      </c>
      <c r="U151" s="44">
        <v>284</v>
      </c>
      <c r="V151" s="38"/>
      <c r="W151" s="43"/>
      <c r="X151" s="44"/>
      <c r="Y151" s="38"/>
      <c r="Z151" s="43"/>
      <c r="AA151" s="44"/>
    </row>
    <row r="152" spans="1:27" s="8" customFormat="1" ht="19.5" customHeight="1">
      <c r="A152" s="12">
        <f t="shared" si="24"/>
        <v>143</v>
      </c>
      <c r="B152" s="81" t="s">
        <v>86</v>
      </c>
      <c r="C152" s="15" t="s">
        <v>95</v>
      </c>
      <c r="D152" s="16">
        <v>1</v>
      </c>
      <c r="E152" s="17" t="s">
        <v>96</v>
      </c>
      <c r="F152" s="85">
        <v>6</v>
      </c>
      <c r="G152" s="86">
        <f aca="true" t="shared" si="25" ref="G152:G181">I152/F152</f>
        <v>132</v>
      </c>
      <c r="H152" s="55">
        <f t="shared" si="20"/>
        <v>4834</v>
      </c>
      <c r="I152" s="56">
        <f t="shared" si="21"/>
        <v>792</v>
      </c>
      <c r="J152" s="57">
        <f t="shared" si="22"/>
        <v>6.103535353535354</v>
      </c>
      <c r="K152" s="43">
        <v>841</v>
      </c>
      <c r="L152" s="44">
        <v>135</v>
      </c>
      <c r="M152" s="38"/>
      <c r="N152" s="43">
        <v>1357.5</v>
      </c>
      <c r="O152" s="44">
        <v>220</v>
      </c>
      <c r="P152" s="38"/>
      <c r="Q152" s="43">
        <v>1005</v>
      </c>
      <c r="R152" s="44">
        <v>171</v>
      </c>
      <c r="S152" s="38"/>
      <c r="T152" s="43">
        <v>1077</v>
      </c>
      <c r="U152" s="44">
        <v>172</v>
      </c>
      <c r="V152" s="38"/>
      <c r="W152" s="43">
        <v>253.5</v>
      </c>
      <c r="X152" s="44">
        <v>42</v>
      </c>
      <c r="Y152" s="38"/>
      <c r="Z152" s="43">
        <v>300</v>
      </c>
      <c r="AA152" s="44">
        <v>52</v>
      </c>
    </row>
    <row r="153" spans="1:27" s="8" customFormat="1" ht="19.5" customHeight="1">
      <c r="A153" s="12">
        <f t="shared" si="24"/>
        <v>144</v>
      </c>
      <c r="B153" s="80" t="s">
        <v>8</v>
      </c>
      <c r="C153" s="15" t="s">
        <v>45</v>
      </c>
      <c r="D153" s="16">
        <v>1</v>
      </c>
      <c r="E153" s="17" t="s">
        <v>41</v>
      </c>
      <c r="F153" s="85">
        <v>6</v>
      </c>
      <c r="G153" s="86">
        <f t="shared" si="25"/>
        <v>131</v>
      </c>
      <c r="H153" s="55">
        <f t="shared" si="20"/>
        <v>5437</v>
      </c>
      <c r="I153" s="56">
        <f t="shared" si="21"/>
        <v>786</v>
      </c>
      <c r="J153" s="57">
        <f t="shared" si="22"/>
        <v>6.917302798982188</v>
      </c>
      <c r="K153" s="43">
        <v>1846</v>
      </c>
      <c r="L153" s="44">
        <v>255</v>
      </c>
      <c r="M153" s="38"/>
      <c r="N153" s="43">
        <v>1405</v>
      </c>
      <c r="O153" s="44">
        <v>196</v>
      </c>
      <c r="P153" s="38"/>
      <c r="Q153" s="43">
        <v>897</v>
      </c>
      <c r="R153" s="44">
        <v>136</v>
      </c>
      <c r="S153" s="38"/>
      <c r="T153" s="43">
        <v>564</v>
      </c>
      <c r="U153" s="44">
        <v>85</v>
      </c>
      <c r="V153" s="38"/>
      <c r="W153" s="43">
        <v>613</v>
      </c>
      <c r="X153" s="44">
        <v>96</v>
      </c>
      <c r="Y153" s="38"/>
      <c r="Z153" s="43">
        <v>112</v>
      </c>
      <c r="AA153" s="44">
        <v>18</v>
      </c>
    </row>
    <row r="154" spans="1:27" s="8" customFormat="1" ht="19.5" customHeight="1">
      <c r="A154" s="12">
        <f t="shared" si="24"/>
        <v>145</v>
      </c>
      <c r="B154" s="81" t="s">
        <v>135</v>
      </c>
      <c r="C154" s="15" t="s">
        <v>136</v>
      </c>
      <c r="D154" s="16">
        <v>1</v>
      </c>
      <c r="E154" s="17" t="s">
        <v>10</v>
      </c>
      <c r="F154" s="85">
        <v>2</v>
      </c>
      <c r="G154" s="86">
        <f t="shared" si="25"/>
        <v>382</v>
      </c>
      <c r="H154" s="55">
        <f t="shared" si="20"/>
        <v>5457</v>
      </c>
      <c r="I154" s="56">
        <f t="shared" si="21"/>
        <v>764</v>
      </c>
      <c r="J154" s="57">
        <f t="shared" si="22"/>
        <v>7.142670157068062</v>
      </c>
      <c r="K154" s="43">
        <v>1976</v>
      </c>
      <c r="L154" s="44">
        <v>286</v>
      </c>
      <c r="M154" s="38"/>
      <c r="N154" s="43">
        <v>3481</v>
      </c>
      <c r="O154" s="44">
        <v>478</v>
      </c>
      <c r="P154" s="38"/>
      <c r="Q154" s="43"/>
      <c r="R154" s="44"/>
      <c r="S154" s="38"/>
      <c r="T154" s="43"/>
      <c r="U154" s="44"/>
      <c r="V154" s="38"/>
      <c r="W154" s="43"/>
      <c r="X154" s="44"/>
      <c r="Y154" s="38"/>
      <c r="Z154" s="43"/>
      <c r="AA154" s="44"/>
    </row>
    <row r="155" spans="1:27" s="8" customFormat="1" ht="19.5" customHeight="1">
      <c r="A155" s="12">
        <f t="shared" si="24"/>
        <v>146</v>
      </c>
      <c r="B155" s="81" t="s">
        <v>232</v>
      </c>
      <c r="C155" s="15" t="s">
        <v>233</v>
      </c>
      <c r="D155" s="16">
        <v>1</v>
      </c>
      <c r="E155" s="17"/>
      <c r="F155" s="85">
        <v>1</v>
      </c>
      <c r="G155" s="86">
        <f t="shared" si="25"/>
        <v>717</v>
      </c>
      <c r="H155" s="55">
        <f t="shared" si="20"/>
        <v>3564</v>
      </c>
      <c r="I155" s="56">
        <f t="shared" si="21"/>
        <v>717</v>
      </c>
      <c r="J155" s="57">
        <f t="shared" si="22"/>
        <v>4.97071129707113</v>
      </c>
      <c r="K155" s="43"/>
      <c r="L155" s="44"/>
      <c r="M155" s="38"/>
      <c r="N155" s="43"/>
      <c r="O155" s="44"/>
      <c r="P155" s="38"/>
      <c r="Q155" s="43"/>
      <c r="R155" s="44"/>
      <c r="S155" s="38"/>
      <c r="T155" s="43">
        <v>3564</v>
      </c>
      <c r="U155" s="44">
        <v>717</v>
      </c>
      <c r="V155" s="38"/>
      <c r="W155" s="43"/>
      <c r="X155" s="44"/>
      <c r="Y155" s="38"/>
      <c r="Z155" s="43"/>
      <c r="AA155" s="44"/>
    </row>
    <row r="156" spans="1:27" s="8" customFormat="1" ht="19.5" customHeight="1">
      <c r="A156" s="12">
        <f t="shared" si="24"/>
        <v>147</v>
      </c>
      <c r="B156" s="81" t="s">
        <v>156</v>
      </c>
      <c r="C156" s="15" t="s">
        <v>157</v>
      </c>
      <c r="D156" s="16">
        <v>1</v>
      </c>
      <c r="E156" s="17"/>
      <c r="F156" s="85">
        <v>4</v>
      </c>
      <c r="G156" s="86">
        <f t="shared" si="25"/>
        <v>176.75</v>
      </c>
      <c r="H156" s="55">
        <f t="shared" si="20"/>
        <v>5134</v>
      </c>
      <c r="I156" s="56">
        <f t="shared" si="21"/>
        <v>707</v>
      </c>
      <c r="J156" s="57">
        <f t="shared" si="22"/>
        <v>7.261669024045261</v>
      </c>
      <c r="K156" s="43">
        <v>1209</v>
      </c>
      <c r="L156" s="44">
        <v>178</v>
      </c>
      <c r="M156" s="38"/>
      <c r="N156" s="43">
        <v>1322</v>
      </c>
      <c r="O156" s="44">
        <v>177</v>
      </c>
      <c r="P156" s="38"/>
      <c r="Q156" s="43">
        <v>1433</v>
      </c>
      <c r="R156" s="44">
        <v>194</v>
      </c>
      <c r="S156" s="38"/>
      <c r="T156" s="43">
        <v>1170</v>
      </c>
      <c r="U156" s="44">
        <v>158</v>
      </c>
      <c r="V156" s="38"/>
      <c r="W156" s="43"/>
      <c r="X156" s="44"/>
      <c r="Y156" s="38"/>
      <c r="Z156" s="43"/>
      <c r="AA156" s="44"/>
    </row>
    <row r="157" spans="1:27" s="8" customFormat="1" ht="19.5" customHeight="1">
      <c r="A157" s="12">
        <f t="shared" si="24"/>
        <v>148</v>
      </c>
      <c r="B157" s="80" t="s">
        <v>8</v>
      </c>
      <c r="C157" s="15" t="s">
        <v>35</v>
      </c>
      <c r="D157" s="16">
        <v>1</v>
      </c>
      <c r="E157" s="17" t="s">
        <v>34</v>
      </c>
      <c r="F157" s="85">
        <v>4</v>
      </c>
      <c r="G157" s="86">
        <f t="shared" si="25"/>
        <v>168</v>
      </c>
      <c r="H157" s="55">
        <f t="shared" si="20"/>
        <v>4394</v>
      </c>
      <c r="I157" s="56">
        <f t="shared" si="21"/>
        <v>672</v>
      </c>
      <c r="J157" s="57">
        <f t="shared" si="22"/>
        <v>6.538690476190476</v>
      </c>
      <c r="K157" s="43">
        <v>678</v>
      </c>
      <c r="L157" s="44">
        <v>106</v>
      </c>
      <c r="M157" s="38"/>
      <c r="N157" s="43">
        <v>2794</v>
      </c>
      <c r="O157" s="44">
        <v>421</v>
      </c>
      <c r="P157" s="38"/>
      <c r="Q157" s="43">
        <v>754</v>
      </c>
      <c r="R157" s="44">
        <v>121</v>
      </c>
      <c r="S157" s="38"/>
      <c r="T157" s="43"/>
      <c r="U157" s="44"/>
      <c r="V157" s="38"/>
      <c r="W157" s="43">
        <v>168</v>
      </c>
      <c r="X157" s="44">
        <v>24</v>
      </c>
      <c r="Y157" s="38"/>
      <c r="Z157" s="43"/>
      <c r="AA157" s="44"/>
    </row>
    <row r="158" spans="1:27" s="8" customFormat="1" ht="19.5" customHeight="1">
      <c r="A158" s="12">
        <f t="shared" si="24"/>
        <v>149</v>
      </c>
      <c r="B158" s="81" t="s">
        <v>173</v>
      </c>
      <c r="C158" s="15" t="s">
        <v>177</v>
      </c>
      <c r="D158" s="16">
        <v>1</v>
      </c>
      <c r="E158" s="18"/>
      <c r="F158" s="85">
        <v>5</v>
      </c>
      <c r="G158" s="86">
        <f t="shared" si="25"/>
        <v>132.6</v>
      </c>
      <c r="H158" s="55">
        <f t="shared" si="20"/>
        <v>3859</v>
      </c>
      <c r="I158" s="56">
        <f t="shared" si="21"/>
        <v>663</v>
      </c>
      <c r="J158" s="57">
        <f t="shared" si="22"/>
        <v>5.82051282051282</v>
      </c>
      <c r="K158" s="43">
        <v>731</v>
      </c>
      <c r="L158" s="44">
        <v>134</v>
      </c>
      <c r="M158" s="38"/>
      <c r="N158" s="43">
        <v>1707</v>
      </c>
      <c r="O158" s="44">
        <v>283</v>
      </c>
      <c r="P158" s="38"/>
      <c r="Q158" s="43">
        <v>763</v>
      </c>
      <c r="R158" s="44">
        <v>127</v>
      </c>
      <c r="S158" s="38"/>
      <c r="T158" s="43">
        <v>401</v>
      </c>
      <c r="U158" s="44">
        <v>74</v>
      </c>
      <c r="V158" s="38"/>
      <c r="W158" s="43">
        <v>257</v>
      </c>
      <c r="X158" s="44">
        <v>45</v>
      </c>
      <c r="Y158" s="38"/>
      <c r="Z158" s="43"/>
      <c r="AA158" s="44"/>
    </row>
    <row r="159" spans="1:27" s="8" customFormat="1" ht="19.5" customHeight="1">
      <c r="A159" s="12">
        <f t="shared" si="24"/>
        <v>150</v>
      </c>
      <c r="B159" s="81" t="s">
        <v>145</v>
      </c>
      <c r="C159" s="15" t="s">
        <v>146</v>
      </c>
      <c r="D159" s="16">
        <v>1</v>
      </c>
      <c r="E159" s="18"/>
      <c r="F159" s="85">
        <v>5</v>
      </c>
      <c r="G159" s="86">
        <f t="shared" si="25"/>
        <v>130.2</v>
      </c>
      <c r="H159" s="55">
        <f t="shared" si="20"/>
        <v>4557</v>
      </c>
      <c r="I159" s="56">
        <f t="shared" si="21"/>
        <v>651</v>
      </c>
      <c r="J159" s="57">
        <f t="shared" si="22"/>
        <v>7</v>
      </c>
      <c r="K159" s="43">
        <v>1351</v>
      </c>
      <c r="L159" s="44">
        <v>193</v>
      </c>
      <c r="M159" s="38"/>
      <c r="N159" s="43">
        <v>1379</v>
      </c>
      <c r="O159" s="44">
        <v>197</v>
      </c>
      <c r="P159" s="38"/>
      <c r="Q159" s="43">
        <v>1155</v>
      </c>
      <c r="R159" s="44">
        <v>165</v>
      </c>
      <c r="S159" s="38"/>
      <c r="T159" s="43">
        <v>483</v>
      </c>
      <c r="U159" s="44">
        <v>69</v>
      </c>
      <c r="V159" s="38"/>
      <c r="W159" s="43">
        <v>189</v>
      </c>
      <c r="X159" s="44">
        <v>27</v>
      </c>
      <c r="Y159" s="38"/>
      <c r="Z159" s="43"/>
      <c r="AA159" s="44"/>
    </row>
    <row r="160" spans="1:27" s="8" customFormat="1" ht="19.5" customHeight="1">
      <c r="A160" s="12">
        <f t="shared" si="24"/>
        <v>151</v>
      </c>
      <c r="B160" s="81" t="s">
        <v>197</v>
      </c>
      <c r="C160" s="15" t="s">
        <v>200</v>
      </c>
      <c r="D160" s="16">
        <v>1</v>
      </c>
      <c r="E160" s="18" t="s">
        <v>164</v>
      </c>
      <c r="F160" s="85">
        <v>6</v>
      </c>
      <c r="G160" s="86">
        <f t="shared" si="25"/>
        <v>102.16666666666667</v>
      </c>
      <c r="H160" s="55">
        <f t="shared" si="20"/>
        <v>3678</v>
      </c>
      <c r="I160" s="56">
        <f t="shared" si="21"/>
        <v>613</v>
      </c>
      <c r="J160" s="57">
        <f t="shared" si="22"/>
        <v>6</v>
      </c>
      <c r="K160" s="43">
        <v>630</v>
      </c>
      <c r="L160" s="44">
        <v>105</v>
      </c>
      <c r="M160" s="38"/>
      <c r="N160" s="43">
        <v>1434</v>
      </c>
      <c r="O160" s="44">
        <v>239</v>
      </c>
      <c r="P160" s="38"/>
      <c r="Q160" s="43">
        <v>654</v>
      </c>
      <c r="R160" s="44">
        <v>109</v>
      </c>
      <c r="S160" s="38"/>
      <c r="T160" s="43">
        <v>486</v>
      </c>
      <c r="U160" s="44">
        <v>81</v>
      </c>
      <c r="V160" s="38"/>
      <c r="W160" s="43">
        <v>156</v>
      </c>
      <c r="X160" s="44">
        <v>26</v>
      </c>
      <c r="Y160" s="38"/>
      <c r="Z160" s="43">
        <v>318</v>
      </c>
      <c r="AA160" s="44">
        <v>53</v>
      </c>
    </row>
    <row r="161" spans="1:27" s="8" customFormat="1" ht="19.5" customHeight="1">
      <c r="A161" s="12">
        <f t="shared" si="24"/>
        <v>152</v>
      </c>
      <c r="B161" s="81" t="s">
        <v>188</v>
      </c>
      <c r="C161" s="15" t="s">
        <v>191</v>
      </c>
      <c r="D161" s="16">
        <v>1</v>
      </c>
      <c r="E161" s="18" t="s">
        <v>66</v>
      </c>
      <c r="F161" s="85">
        <v>3</v>
      </c>
      <c r="G161" s="86">
        <f t="shared" si="25"/>
        <v>195.66666666666666</v>
      </c>
      <c r="H161" s="55">
        <f t="shared" si="20"/>
        <v>3611</v>
      </c>
      <c r="I161" s="56">
        <f t="shared" si="21"/>
        <v>587</v>
      </c>
      <c r="J161" s="57">
        <f t="shared" si="22"/>
        <v>6.1516183986371376</v>
      </c>
      <c r="K161" s="43">
        <v>1013</v>
      </c>
      <c r="L161" s="44">
        <v>168</v>
      </c>
      <c r="M161" s="38"/>
      <c r="N161" s="43">
        <v>1739</v>
      </c>
      <c r="O161" s="44">
        <v>278</v>
      </c>
      <c r="P161" s="38"/>
      <c r="Q161" s="43">
        <v>859</v>
      </c>
      <c r="R161" s="44">
        <v>141</v>
      </c>
      <c r="S161" s="38"/>
      <c r="T161" s="43"/>
      <c r="U161" s="44"/>
      <c r="V161" s="38"/>
      <c r="W161" s="43"/>
      <c r="X161" s="44"/>
      <c r="Y161" s="38"/>
      <c r="Z161" s="43"/>
      <c r="AA161" s="44"/>
    </row>
    <row r="162" spans="1:27" s="8" customFormat="1" ht="19.5" customHeight="1">
      <c r="A162" s="12">
        <f t="shared" si="24"/>
        <v>153</v>
      </c>
      <c r="B162" s="81" t="s">
        <v>245</v>
      </c>
      <c r="C162" s="15" t="s">
        <v>246</v>
      </c>
      <c r="D162" s="16">
        <v>1</v>
      </c>
      <c r="E162" s="18"/>
      <c r="F162" s="85">
        <v>1</v>
      </c>
      <c r="G162" s="86">
        <f t="shared" si="25"/>
        <v>584</v>
      </c>
      <c r="H162" s="55">
        <f t="shared" si="20"/>
        <v>3211</v>
      </c>
      <c r="I162" s="56">
        <f t="shared" si="21"/>
        <v>584</v>
      </c>
      <c r="J162" s="57">
        <f t="shared" si="22"/>
        <v>5.498287671232877</v>
      </c>
      <c r="K162" s="43"/>
      <c r="L162" s="44"/>
      <c r="M162" s="38"/>
      <c r="N162" s="43"/>
      <c r="O162" s="44"/>
      <c r="P162" s="38"/>
      <c r="Q162" s="43"/>
      <c r="R162" s="44"/>
      <c r="S162" s="38"/>
      <c r="T162" s="43"/>
      <c r="U162" s="44"/>
      <c r="V162" s="38"/>
      <c r="W162" s="43">
        <v>3211</v>
      </c>
      <c r="X162" s="44">
        <v>584</v>
      </c>
      <c r="Y162" s="38"/>
      <c r="Z162" s="43"/>
      <c r="AA162" s="44"/>
    </row>
    <row r="163" spans="1:27" s="8" customFormat="1" ht="19.5" customHeight="1">
      <c r="A163" s="12">
        <f t="shared" si="24"/>
        <v>154</v>
      </c>
      <c r="B163" s="81" t="s">
        <v>207</v>
      </c>
      <c r="C163" s="15" t="s">
        <v>209</v>
      </c>
      <c r="D163" s="16">
        <v>1</v>
      </c>
      <c r="E163" s="18"/>
      <c r="F163" s="85">
        <v>3</v>
      </c>
      <c r="G163" s="86">
        <f t="shared" si="25"/>
        <v>193.33333333333334</v>
      </c>
      <c r="H163" s="55">
        <f t="shared" si="20"/>
        <v>2949</v>
      </c>
      <c r="I163" s="56">
        <f t="shared" si="21"/>
        <v>580</v>
      </c>
      <c r="J163" s="57">
        <f t="shared" si="22"/>
        <v>5.084482758620689</v>
      </c>
      <c r="K163" s="43">
        <v>679</v>
      </c>
      <c r="L163" s="44">
        <v>134</v>
      </c>
      <c r="M163" s="38"/>
      <c r="N163" s="43">
        <v>1945</v>
      </c>
      <c r="O163" s="44">
        <v>381</v>
      </c>
      <c r="P163" s="38"/>
      <c r="Q163" s="43">
        <v>325</v>
      </c>
      <c r="R163" s="44">
        <v>65</v>
      </c>
      <c r="S163" s="38"/>
      <c r="T163" s="43"/>
      <c r="U163" s="44"/>
      <c r="V163" s="38"/>
      <c r="W163" s="43"/>
      <c r="X163" s="44"/>
      <c r="Y163" s="38"/>
      <c r="Z163" s="43"/>
      <c r="AA163" s="44"/>
    </row>
    <row r="164" spans="1:27" s="8" customFormat="1" ht="19.5" customHeight="1">
      <c r="A164" s="12">
        <f t="shared" si="24"/>
        <v>155</v>
      </c>
      <c r="B164" s="81" t="s">
        <v>192</v>
      </c>
      <c r="C164" s="15" t="s">
        <v>134</v>
      </c>
      <c r="D164" s="16">
        <v>1</v>
      </c>
      <c r="E164" s="18" t="s">
        <v>134</v>
      </c>
      <c r="F164" s="85">
        <v>1</v>
      </c>
      <c r="G164" s="86">
        <f t="shared" si="25"/>
        <v>568</v>
      </c>
      <c r="H164" s="55">
        <f t="shared" si="20"/>
        <v>2760</v>
      </c>
      <c r="I164" s="56">
        <f t="shared" si="21"/>
        <v>568</v>
      </c>
      <c r="J164" s="57">
        <f t="shared" si="22"/>
        <v>4.859154929577465</v>
      </c>
      <c r="K164" s="43">
        <v>2760</v>
      </c>
      <c r="L164" s="44">
        <v>568</v>
      </c>
      <c r="M164" s="38"/>
      <c r="N164" s="43"/>
      <c r="O164" s="44"/>
      <c r="P164" s="38"/>
      <c r="Q164" s="43"/>
      <c r="R164" s="44"/>
      <c r="S164" s="38"/>
      <c r="T164" s="43"/>
      <c r="U164" s="44"/>
      <c r="V164" s="38"/>
      <c r="W164" s="43"/>
      <c r="X164" s="44"/>
      <c r="Y164" s="38"/>
      <c r="Z164" s="43"/>
      <c r="AA164" s="44"/>
    </row>
    <row r="165" spans="1:27" s="8" customFormat="1" ht="19.5" customHeight="1">
      <c r="A165" s="12">
        <f t="shared" si="24"/>
        <v>156</v>
      </c>
      <c r="B165" s="80" t="s">
        <v>8</v>
      </c>
      <c r="C165" s="15" t="s">
        <v>11</v>
      </c>
      <c r="D165" s="16">
        <v>1</v>
      </c>
      <c r="E165" s="18"/>
      <c r="F165" s="85">
        <v>2</v>
      </c>
      <c r="G165" s="86">
        <f t="shared" si="25"/>
        <v>266</v>
      </c>
      <c r="H165" s="55">
        <f t="shared" si="20"/>
        <v>4714</v>
      </c>
      <c r="I165" s="56">
        <f t="shared" si="21"/>
        <v>532</v>
      </c>
      <c r="J165" s="57">
        <f t="shared" si="22"/>
        <v>8.860902255639099</v>
      </c>
      <c r="K165" s="43">
        <v>3776</v>
      </c>
      <c r="L165" s="44">
        <v>426</v>
      </c>
      <c r="M165" s="38"/>
      <c r="N165" s="43">
        <v>938</v>
      </c>
      <c r="O165" s="44">
        <v>106</v>
      </c>
      <c r="P165" s="38"/>
      <c r="Q165" s="43"/>
      <c r="R165" s="44"/>
      <c r="S165" s="38"/>
      <c r="T165" s="43"/>
      <c r="U165" s="44"/>
      <c r="V165" s="38"/>
      <c r="W165" s="43"/>
      <c r="X165" s="44"/>
      <c r="Y165" s="38"/>
      <c r="Z165" s="43"/>
      <c r="AA165" s="44"/>
    </row>
    <row r="166" spans="1:27" s="8" customFormat="1" ht="19.5" customHeight="1">
      <c r="A166" s="12">
        <f t="shared" si="24"/>
        <v>157</v>
      </c>
      <c r="B166" s="80" t="s">
        <v>8</v>
      </c>
      <c r="C166" s="15" t="s">
        <v>62</v>
      </c>
      <c r="D166" s="16">
        <v>1</v>
      </c>
      <c r="E166" s="18" t="s">
        <v>51</v>
      </c>
      <c r="F166" s="85">
        <v>2</v>
      </c>
      <c r="G166" s="86">
        <f t="shared" si="25"/>
        <v>265.5</v>
      </c>
      <c r="H166" s="55">
        <f t="shared" si="20"/>
        <v>4070</v>
      </c>
      <c r="I166" s="56">
        <f t="shared" si="21"/>
        <v>531</v>
      </c>
      <c r="J166" s="57">
        <f t="shared" si="22"/>
        <v>7.6647834274952915</v>
      </c>
      <c r="K166" s="43">
        <v>946</v>
      </c>
      <c r="L166" s="44">
        <v>139</v>
      </c>
      <c r="M166" s="38"/>
      <c r="N166" s="43">
        <v>3124</v>
      </c>
      <c r="O166" s="44">
        <v>392</v>
      </c>
      <c r="P166" s="38"/>
      <c r="Q166" s="43"/>
      <c r="R166" s="44"/>
      <c r="S166" s="38"/>
      <c r="T166" s="43"/>
      <c r="U166" s="44"/>
      <c r="V166" s="38"/>
      <c r="W166" s="43"/>
      <c r="X166" s="44"/>
      <c r="Y166" s="38"/>
      <c r="Z166" s="43"/>
      <c r="AA166" s="44"/>
    </row>
    <row r="167" spans="1:27" s="11" customFormat="1" ht="18.75" customHeight="1">
      <c r="A167" s="12">
        <f t="shared" si="24"/>
        <v>158</v>
      </c>
      <c r="B167" s="81" t="s">
        <v>156</v>
      </c>
      <c r="C167" s="15" t="s">
        <v>158</v>
      </c>
      <c r="D167" s="16">
        <v>1</v>
      </c>
      <c r="E167" s="18"/>
      <c r="F167" s="85">
        <v>4</v>
      </c>
      <c r="G167" s="86">
        <f t="shared" si="25"/>
        <v>130.75</v>
      </c>
      <c r="H167" s="55">
        <f aca="true" t="shared" si="26" ref="H167:H201">K167+N167+Q167+T167+W167+Z167</f>
        <v>3249</v>
      </c>
      <c r="I167" s="56">
        <f aca="true" t="shared" si="27" ref="I167:I201">L167+O167+R167+U167+X167+AA167</f>
        <v>523</v>
      </c>
      <c r="J167" s="57">
        <f t="shared" si="22"/>
        <v>6.2122370936902485</v>
      </c>
      <c r="K167" s="43">
        <v>1066</v>
      </c>
      <c r="L167" s="44">
        <v>184</v>
      </c>
      <c r="M167" s="38"/>
      <c r="N167" s="43">
        <v>936</v>
      </c>
      <c r="O167" s="44">
        <v>143</v>
      </c>
      <c r="P167" s="38"/>
      <c r="Q167" s="43">
        <v>1019</v>
      </c>
      <c r="R167" s="44">
        <v>161</v>
      </c>
      <c r="S167" s="38"/>
      <c r="T167" s="43">
        <v>228</v>
      </c>
      <c r="U167" s="44">
        <v>35</v>
      </c>
      <c r="V167" s="38"/>
      <c r="W167" s="43"/>
      <c r="X167" s="44"/>
      <c r="Y167" s="38"/>
      <c r="Z167" s="43"/>
      <c r="AA167" s="44"/>
    </row>
    <row r="168" spans="1:27" s="8" customFormat="1" ht="19.5" customHeight="1">
      <c r="A168" s="12">
        <f t="shared" si="24"/>
        <v>159</v>
      </c>
      <c r="B168" s="81" t="s">
        <v>173</v>
      </c>
      <c r="C168" s="15" t="s">
        <v>129</v>
      </c>
      <c r="D168" s="16">
        <v>1</v>
      </c>
      <c r="E168" s="18" t="s">
        <v>129</v>
      </c>
      <c r="F168" s="85">
        <v>3</v>
      </c>
      <c r="G168" s="86">
        <f t="shared" si="25"/>
        <v>172</v>
      </c>
      <c r="H168" s="55">
        <f t="shared" si="26"/>
        <v>3390</v>
      </c>
      <c r="I168" s="56">
        <f t="shared" si="27"/>
        <v>516</v>
      </c>
      <c r="J168" s="57">
        <f t="shared" si="22"/>
        <v>6.569767441860465</v>
      </c>
      <c r="K168" s="43">
        <v>1093</v>
      </c>
      <c r="L168" s="44">
        <v>170</v>
      </c>
      <c r="M168" s="38"/>
      <c r="N168" s="43">
        <v>1688.5</v>
      </c>
      <c r="O168" s="44">
        <v>248</v>
      </c>
      <c r="P168" s="38"/>
      <c r="Q168" s="43">
        <v>608.5</v>
      </c>
      <c r="R168" s="44">
        <v>98</v>
      </c>
      <c r="S168" s="38"/>
      <c r="T168" s="43"/>
      <c r="U168" s="44"/>
      <c r="V168" s="38"/>
      <c r="W168" s="43"/>
      <c r="X168" s="44"/>
      <c r="Y168" s="38"/>
      <c r="Z168" s="43"/>
      <c r="AA168" s="44"/>
    </row>
    <row r="169" spans="1:27" s="8" customFormat="1" ht="18.75" customHeight="1">
      <c r="A169" s="12">
        <f t="shared" si="24"/>
        <v>160</v>
      </c>
      <c r="B169" s="81" t="s">
        <v>188</v>
      </c>
      <c r="C169" s="15" t="s">
        <v>190</v>
      </c>
      <c r="D169" s="16">
        <v>1</v>
      </c>
      <c r="E169" s="18"/>
      <c r="F169" s="85">
        <v>1</v>
      </c>
      <c r="G169" s="86">
        <f t="shared" si="25"/>
        <v>508</v>
      </c>
      <c r="H169" s="55">
        <f t="shared" si="26"/>
        <v>3151</v>
      </c>
      <c r="I169" s="56">
        <f t="shared" si="27"/>
        <v>508</v>
      </c>
      <c r="J169" s="57">
        <f t="shared" si="22"/>
        <v>6.202755905511811</v>
      </c>
      <c r="K169" s="43">
        <v>3151</v>
      </c>
      <c r="L169" s="44">
        <v>508</v>
      </c>
      <c r="M169" s="38"/>
      <c r="N169" s="43"/>
      <c r="O169" s="44"/>
      <c r="P169" s="38"/>
      <c r="Q169" s="43"/>
      <c r="R169" s="44"/>
      <c r="S169" s="38"/>
      <c r="T169" s="43"/>
      <c r="U169" s="44"/>
      <c r="V169" s="38"/>
      <c r="W169" s="43"/>
      <c r="X169" s="44"/>
      <c r="Y169" s="38"/>
      <c r="Z169" s="43"/>
      <c r="AA169" s="44"/>
    </row>
    <row r="170" spans="1:27" s="8" customFormat="1" ht="19.5" customHeight="1">
      <c r="A170" s="12">
        <f t="shared" si="24"/>
        <v>161</v>
      </c>
      <c r="B170" s="81" t="s">
        <v>210</v>
      </c>
      <c r="C170" s="15" t="s">
        <v>239</v>
      </c>
      <c r="D170" s="16">
        <v>1</v>
      </c>
      <c r="E170" s="18"/>
      <c r="F170" s="85">
        <v>1</v>
      </c>
      <c r="G170" s="86">
        <f t="shared" si="25"/>
        <v>481</v>
      </c>
      <c r="H170" s="55">
        <f t="shared" si="26"/>
        <v>2376</v>
      </c>
      <c r="I170" s="56">
        <f t="shared" si="27"/>
        <v>481</v>
      </c>
      <c r="J170" s="57">
        <f t="shared" si="22"/>
        <v>4.9397089397089395</v>
      </c>
      <c r="K170" s="43"/>
      <c r="L170" s="44"/>
      <c r="M170" s="38"/>
      <c r="N170" s="43"/>
      <c r="O170" s="44"/>
      <c r="P170" s="38"/>
      <c r="Q170" s="43"/>
      <c r="R170" s="44"/>
      <c r="S170" s="38"/>
      <c r="T170" s="43">
        <v>2376</v>
      </c>
      <c r="U170" s="44">
        <v>481</v>
      </c>
      <c r="V170" s="38"/>
      <c r="W170" s="43"/>
      <c r="X170" s="44"/>
      <c r="Y170" s="38"/>
      <c r="Z170" s="43"/>
      <c r="AA170" s="44"/>
    </row>
    <row r="171" spans="1:27" s="11" customFormat="1" ht="19.5" customHeight="1">
      <c r="A171" s="12">
        <f t="shared" si="24"/>
        <v>162</v>
      </c>
      <c r="B171" s="81" t="s">
        <v>207</v>
      </c>
      <c r="C171" s="15" t="s">
        <v>290</v>
      </c>
      <c r="D171" s="16">
        <v>1</v>
      </c>
      <c r="E171" s="18"/>
      <c r="F171" s="85">
        <v>1</v>
      </c>
      <c r="G171" s="86">
        <f t="shared" si="25"/>
        <v>476</v>
      </c>
      <c r="H171" s="55">
        <f t="shared" si="26"/>
        <v>2376</v>
      </c>
      <c r="I171" s="56">
        <f t="shared" si="27"/>
        <v>476</v>
      </c>
      <c r="J171" s="57">
        <f t="shared" si="22"/>
        <v>4.991596638655462</v>
      </c>
      <c r="K171" s="43"/>
      <c r="L171" s="44"/>
      <c r="M171" s="38"/>
      <c r="N171" s="43"/>
      <c r="O171" s="44"/>
      <c r="P171" s="38"/>
      <c r="Q171" s="43"/>
      <c r="R171" s="44"/>
      <c r="S171" s="38"/>
      <c r="T171" s="43"/>
      <c r="U171" s="44"/>
      <c r="V171" s="38"/>
      <c r="W171" s="43"/>
      <c r="X171" s="44"/>
      <c r="Y171" s="38"/>
      <c r="Z171" s="43">
        <v>2376</v>
      </c>
      <c r="AA171" s="44">
        <v>476</v>
      </c>
    </row>
    <row r="172" spans="1:27" s="8" customFormat="1" ht="19.5" customHeight="1">
      <c r="A172" s="12">
        <f t="shared" si="24"/>
        <v>163</v>
      </c>
      <c r="B172" s="80" t="s">
        <v>8</v>
      </c>
      <c r="C172" s="15" t="s">
        <v>67</v>
      </c>
      <c r="D172" s="16">
        <v>1</v>
      </c>
      <c r="E172" s="18" t="s">
        <v>10</v>
      </c>
      <c r="F172" s="85">
        <v>2</v>
      </c>
      <c r="G172" s="86">
        <f t="shared" si="25"/>
        <v>212.5</v>
      </c>
      <c r="H172" s="55">
        <f t="shared" si="26"/>
        <v>3792</v>
      </c>
      <c r="I172" s="56">
        <f t="shared" si="27"/>
        <v>425</v>
      </c>
      <c r="J172" s="57">
        <f t="shared" si="22"/>
        <v>8.92235294117647</v>
      </c>
      <c r="K172" s="43">
        <v>2482</v>
      </c>
      <c r="L172" s="44">
        <v>281</v>
      </c>
      <c r="M172" s="38"/>
      <c r="N172" s="43">
        <v>1310</v>
      </c>
      <c r="O172" s="44">
        <v>144</v>
      </c>
      <c r="P172" s="38"/>
      <c r="Q172" s="43"/>
      <c r="R172" s="44"/>
      <c r="S172" s="38"/>
      <c r="T172" s="43"/>
      <c r="U172" s="44"/>
      <c r="V172" s="38"/>
      <c r="W172" s="43"/>
      <c r="X172" s="44"/>
      <c r="Y172" s="38"/>
      <c r="Z172" s="43"/>
      <c r="AA172" s="44"/>
    </row>
    <row r="173" spans="1:27" s="8" customFormat="1" ht="18" customHeight="1">
      <c r="A173" s="12">
        <f t="shared" si="24"/>
        <v>164</v>
      </c>
      <c r="B173" s="81" t="s">
        <v>288</v>
      </c>
      <c r="C173" s="15" t="s">
        <v>289</v>
      </c>
      <c r="D173" s="16">
        <v>1</v>
      </c>
      <c r="E173" s="18"/>
      <c r="F173" s="85">
        <v>1</v>
      </c>
      <c r="G173" s="86">
        <f t="shared" si="25"/>
        <v>417</v>
      </c>
      <c r="H173" s="55">
        <f t="shared" si="26"/>
        <v>2349</v>
      </c>
      <c r="I173" s="56">
        <f t="shared" si="27"/>
        <v>417</v>
      </c>
      <c r="J173" s="57">
        <f t="shared" si="22"/>
        <v>5.633093525179856</v>
      </c>
      <c r="K173" s="43"/>
      <c r="L173" s="44"/>
      <c r="M173" s="38"/>
      <c r="N173" s="43"/>
      <c r="O173" s="44"/>
      <c r="P173" s="38"/>
      <c r="Q173" s="43"/>
      <c r="R173" s="44"/>
      <c r="S173" s="38"/>
      <c r="T173" s="43"/>
      <c r="U173" s="44"/>
      <c r="V173" s="38"/>
      <c r="W173" s="43"/>
      <c r="X173" s="44"/>
      <c r="Y173" s="38"/>
      <c r="Z173" s="43">
        <v>2349</v>
      </c>
      <c r="AA173" s="44">
        <v>417</v>
      </c>
    </row>
    <row r="174" spans="1:27" s="8" customFormat="1" ht="19.5" customHeight="1">
      <c r="A174" s="12">
        <f t="shared" si="24"/>
        <v>165</v>
      </c>
      <c r="B174" s="81" t="s">
        <v>215</v>
      </c>
      <c r="C174" s="15" t="s">
        <v>281</v>
      </c>
      <c r="D174" s="16">
        <v>1</v>
      </c>
      <c r="E174" s="18"/>
      <c r="F174" s="85">
        <v>1</v>
      </c>
      <c r="G174" s="86">
        <f t="shared" si="25"/>
        <v>406</v>
      </c>
      <c r="H174" s="55">
        <f t="shared" si="26"/>
        <v>2205.5</v>
      </c>
      <c r="I174" s="56">
        <f t="shared" si="27"/>
        <v>406</v>
      </c>
      <c r="J174" s="57">
        <f t="shared" si="22"/>
        <v>5.432266009852217</v>
      </c>
      <c r="K174" s="43"/>
      <c r="L174" s="44"/>
      <c r="M174" s="38"/>
      <c r="N174" s="43"/>
      <c r="O174" s="44"/>
      <c r="P174" s="38"/>
      <c r="Q174" s="43"/>
      <c r="R174" s="44"/>
      <c r="S174" s="38"/>
      <c r="T174" s="43"/>
      <c r="U174" s="44"/>
      <c r="V174" s="38"/>
      <c r="W174" s="43"/>
      <c r="X174" s="44"/>
      <c r="Y174" s="38"/>
      <c r="Z174" s="43">
        <v>2205.5</v>
      </c>
      <c r="AA174" s="44">
        <v>406</v>
      </c>
    </row>
    <row r="175" spans="1:27" ht="18.75" customHeight="1">
      <c r="A175" s="12"/>
      <c r="B175" s="81" t="s">
        <v>173</v>
      </c>
      <c r="C175" s="15" t="s">
        <v>249</v>
      </c>
      <c r="D175" s="16"/>
      <c r="E175" s="18"/>
      <c r="F175" s="85">
        <v>1</v>
      </c>
      <c r="G175" s="86">
        <f t="shared" si="25"/>
        <v>388</v>
      </c>
      <c r="H175" s="55">
        <f t="shared" si="26"/>
        <v>2215</v>
      </c>
      <c r="I175" s="56">
        <f t="shared" si="27"/>
        <v>388</v>
      </c>
      <c r="J175" s="57">
        <f t="shared" si="22"/>
        <v>5.708762886597938</v>
      </c>
      <c r="K175" s="43"/>
      <c r="L175" s="44"/>
      <c r="M175" s="38"/>
      <c r="N175" s="43"/>
      <c r="O175" s="44"/>
      <c r="P175" s="38"/>
      <c r="Q175" s="43"/>
      <c r="R175" s="44"/>
      <c r="S175" s="38"/>
      <c r="T175" s="43"/>
      <c r="U175" s="44"/>
      <c r="V175" s="38"/>
      <c r="W175" s="43">
        <v>2215</v>
      </c>
      <c r="X175" s="44">
        <v>388</v>
      </c>
      <c r="Y175" s="38"/>
      <c r="Z175" s="43"/>
      <c r="AA175" s="44"/>
    </row>
    <row r="176" spans="1:27" s="29" customFormat="1" ht="18.75" customHeight="1">
      <c r="A176" s="12">
        <f>A174+1</f>
        <v>166</v>
      </c>
      <c r="B176" s="80" t="s">
        <v>8</v>
      </c>
      <c r="C176" s="15" t="s">
        <v>33</v>
      </c>
      <c r="D176" s="16">
        <v>1</v>
      </c>
      <c r="E176" s="18" t="s">
        <v>34</v>
      </c>
      <c r="F176" s="85">
        <v>2</v>
      </c>
      <c r="G176" s="86">
        <f t="shared" si="25"/>
        <v>164.5</v>
      </c>
      <c r="H176" s="55">
        <f t="shared" si="26"/>
        <v>2038</v>
      </c>
      <c r="I176" s="56">
        <f t="shared" si="27"/>
        <v>329</v>
      </c>
      <c r="J176" s="57">
        <f t="shared" si="22"/>
        <v>6.194528875379939</v>
      </c>
      <c r="K176" s="43">
        <v>1590</v>
      </c>
      <c r="L176" s="44">
        <v>256</v>
      </c>
      <c r="M176" s="38"/>
      <c r="N176" s="43"/>
      <c r="O176" s="44"/>
      <c r="P176" s="38"/>
      <c r="Q176" s="43"/>
      <c r="R176" s="44"/>
      <c r="S176" s="38"/>
      <c r="T176" s="43">
        <v>448</v>
      </c>
      <c r="U176" s="44">
        <v>73</v>
      </c>
      <c r="V176" s="38"/>
      <c r="W176" s="43"/>
      <c r="X176" s="44"/>
      <c r="Y176" s="38"/>
      <c r="Z176" s="43"/>
      <c r="AA176" s="44"/>
    </row>
    <row r="177" spans="1:27" s="29" customFormat="1" ht="19.5" customHeight="1">
      <c r="A177" s="12">
        <f aca="true" t="shared" si="28" ref="A177:A198">A176+1</f>
        <v>167</v>
      </c>
      <c r="B177" s="80" t="s">
        <v>8</v>
      </c>
      <c r="C177" s="15" t="s">
        <v>226</v>
      </c>
      <c r="D177" s="16">
        <v>1</v>
      </c>
      <c r="E177" s="18"/>
      <c r="F177" s="85">
        <v>2</v>
      </c>
      <c r="G177" s="86">
        <f t="shared" si="25"/>
        <v>154.5</v>
      </c>
      <c r="H177" s="55">
        <f t="shared" si="26"/>
        <v>1236</v>
      </c>
      <c r="I177" s="56">
        <f t="shared" si="27"/>
        <v>309</v>
      </c>
      <c r="J177" s="57">
        <f t="shared" si="22"/>
        <v>4</v>
      </c>
      <c r="K177" s="43"/>
      <c r="L177" s="44"/>
      <c r="M177" s="38"/>
      <c r="N177" s="43"/>
      <c r="O177" s="44"/>
      <c r="P177" s="38"/>
      <c r="Q177" s="43"/>
      <c r="R177" s="44"/>
      <c r="S177" s="38"/>
      <c r="T177" s="43">
        <v>1092</v>
      </c>
      <c r="U177" s="44">
        <v>273</v>
      </c>
      <c r="V177" s="38"/>
      <c r="W177" s="43">
        <v>144</v>
      </c>
      <c r="X177" s="44">
        <v>36</v>
      </c>
      <c r="Y177" s="38"/>
      <c r="Z177" s="43"/>
      <c r="AA177" s="44"/>
    </row>
    <row r="178" spans="1:27" s="29" customFormat="1" ht="19.5" customHeight="1">
      <c r="A178" s="12">
        <f t="shared" si="28"/>
        <v>168</v>
      </c>
      <c r="B178" s="81" t="s">
        <v>113</v>
      </c>
      <c r="C178" s="15" t="s">
        <v>231</v>
      </c>
      <c r="D178" s="16">
        <v>1</v>
      </c>
      <c r="E178" s="18"/>
      <c r="F178" s="85">
        <v>1</v>
      </c>
      <c r="G178" s="86">
        <f t="shared" si="25"/>
        <v>305</v>
      </c>
      <c r="H178" s="55">
        <f t="shared" si="26"/>
        <v>2045</v>
      </c>
      <c r="I178" s="56">
        <f t="shared" si="27"/>
        <v>305</v>
      </c>
      <c r="J178" s="57">
        <f t="shared" si="22"/>
        <v>6.704918032786885</v>
      </c>
      <c r="K178" s="43"/>
      <c r="L178" s="44"/>
      <c r="M178" s="38"/>
      <c r="N178" s="43"/>
      <c r="O178" s="44"/>
      <c r="P178" s="38"/>
      <c r="Q178" s="43"/>
      <c r="R178" s="44"/>
      <c r="S178" s="38"/>
      <c r="T178" s="43">
        <v>2045</v>
      </c>
      <c r="U178" s="44">
        <v>305</v>
      </c>
      <c r="V178" s="38"/>
      <c r="W178" s="43"/>
      <c r="X178" s="44"/>
      <c r="Y178" s="38"/>
      <c r="Z178" s="43"/>
      <c r="AA178" s="44"/>
    </row>
    <row r="179" spans="1:27" ht="19.5" customHeight="1">
      <c r="A179" s="12">
        <f t="shared" si="28"/>
        <v>169</v>
      </c>
      <c r="B179" s="81" t="s">
        <v>167</v>
      </c>
      <c r="C179" s="15" t="s">
        <v>284</v>
      </c>
      <c r="D179" s="16">
        <v>1</v>
      </c>
      <c r="E179" s="18"/>
      <c r="F179" s="85">
        <v>1</v>
      </c>
      <c r="G179" s="86">
        <f t="shared" si="25"/>
        <v>298</v>
      </c>
      <c r="H179" s="55">
        <f t="shared" si="26"/>
        <v>1969</v>
      </c>
      <c r="I179" s="56">
        <f t="shared" si="27"/>
        <v>298</v>
      </c>
      <c r="J179" s="57">
        <f t="shared" si="22"/>
        <v>6.60738255033557</v>
      </c>
      <c r="K179" s="43"/>
      <c r="L179" s="44"/>
      <c r="M179" s="38"/>
      <c r="N179" s="43"/>
      <c r="O179" s="44"/>
      <c r="P179" s="38"/>
      <c r="Q179" s="43"/>
      <c r="R179" s="44"/>
      <c r="S179" s="38"/>
      <c r="T179" s="43"/>
      <c r="U179" s="44"/>
      <c r="V179" s="38"/>
      <c r="W179" s="43"/>
      <c r="X179" s="44"/>
      <c r="Y179" s="38"/>
      <c r="Z179" s="43">
        <v>1969</v>
      </c>
      <c r="AA179" s="44">
        <v>298</v>
      </c>
    </row>
    <row r="180" spans="1:27" ht="19.5" customHeight="1">
      <c r="A180" s="12">
        <f t="shared" si="28"/>
        <v>170</v>
      </c>
      <c r="B180" s="81" t="s">
        <v>204</v>
      </c>
      <c r="C180" s="15" t="s">
        <v>205</v>
      </c>
      <c r="D180" s="16">
        <v>1</v>
      </c>
      <c r="E180" s="18"/>
      <c r="F180" s="85">
        <v>3</v>
      </c>
      <c r="G180" s="86">
        <f t="shared" si="25"/>
        <v>97.33333333333333</v>
      </c>
      <c r="H180" s="55">
        <f t="shared" si="26"/>
        <v>1896</v>
      </c>
      <c r="I180" s="56">
        <f t="shared" si="27"/>
        <v>292</v>
      </c>
      <c r="J180" s="57">
        <f t="shared" si="22"/>
        <v>6.493150684931507</v>
      </c>
      <c r="K180" s="43">
        <v>860</v>
      </c>
      <c r="L180" s="44">
        <v>129</v>
      </c>
      <c r="M180" s="38"/>
      <c r="N180" s="43">
        <v>715</v>
      </c>
      <c r="O180" s="44">
        <v>111</v>
      </c>
      <c r="P180" s="38"/>
      <c r="Q180" s="43">
        <v>321</v>
      </c>
      <c r="R180" s="44">
        <v>52</v>
      </c>
      <c r="S180" s="38"/>
      <c r="T180" s="43"/>
      <c r="U180" s="44"/>
      <c r="V180" s="38"/>
      <c r="W180" s="43"/>
      <c r="X180" s="44"/>
      <c r="Y180" s="38"/>
      <c r="Z180" s="43"/>
      <c r="AA180" s="44"/>
    </row>
    <row r="181" spans="1:27" ht="19.5" customHeight="1">
      <c r="A181" s="12">
        <f t="shared" si="28"/>
        <v>171</v>
      </c>
      <c r="B181" s="81" t="s">
        <v>100</v>
      </c>
      <c r="C181" s="15" t="s">
        <v>228</v>
      </c>
      <c r="D181" s="16">
        <v>1</v>
      </c>
      <c r="E181" s="18"/>
      <c r="F181" s="85">
        <v>1</v>
      </c>
      <c r="G181" s="86">
        <f t="shared" si="25"/>
        <v>281</v>
      </c>
      <c r="H181" s="55">
        <f t="shared" si="26"/>
        <v>1202</v>
      </c>
      <c r="I181" s="56">
        <f t="shared" si="27"/>
        <v>281</v>
      </c>
      <c r="J181" s="57">
        <f t="shared" si="22"/>
        <v>4.277580071174377</v>
      </c>
      <c r="K181" s="43"/>
      <c r="L181" s="44"/>
      <c r="M181" s="38"/>
      <c r="N181" s="43"/>
      <c r="O181" s="44"/>
      <c r="P181" s="38"/>
      <c r="Q181" s="43"/>
      <c r="R181" s="44"/>
      <c r="S181" s="38"/>
      <c r="T181" s="43">
        <v>1202</v>
      </c>
      <c r="U181" s="44">
        <v>281</v>
      </c>
      <c r="V181" s="38"/>
      <c r="W181" s="43"/>
      <c r="X181" s="44"/>
      <c r="Y181" s="38"/>
      <c r="Z181" s="43"/>
      <c r="AA181" s="44"/>
    </row>
    <row r="182" spans="1:27" ht="19.5" customHeight="1">
      <c r="A182" s="12">
        <f t="shared" si="28"/>
        <v>172</v>
      </c>
      <c r="B182" s="80" t="s">
        <v>8</v>
      </c>
      <c r="C182" s="15" t="s">
        <v>68</v>
      </c>
      <c r="D182" s="16">
        <v>1</v>
      </c>
      <c r="E182" s="18" t="s">
        <v>34</v>
      </c>
      <c r="F182" s="85">
        <v>3</v>
      </c>
      <c r="G182" s="86">
        <f aca="true" t="shared" si="29" ref="G182:G191">I182/F182</f>
        <v>90.66666666666667</v>
      </c>
      <c r="H182" s="55">
        <f t="shared" si="26"/>
        <v>2934</v>
      </c>
      <c r="I182" s="56">
        <f t="shared" si="27"/>
        <v>272</v>
      </c>
      <c r="J182" s="57">
        <f t="shared" si="22"/>
        <v>10.786764705882353</v>
      </c>
      <c r="K182" s="43">
        <v>1691</v>
      </c>
      <c r="L182" s="44">
        <v>153</v>
      </c>
      <c r="M182" s="38"/>
      <c r="N182" s="43"/>
      <c r="O182" s="44"/>
      <c r="P182" s="38"/>
      <c r="Q182" s="43"/>
      <c r="R182" s="44"/>
      <c r="S182" s="38"/>
      <c r="T182" s="43">
        <v>884</v>
      </c>
      <c r="U182" s="44">
        <v>84</v>
      </c>
      <c r="V182" s="38"/>
      <c r="W182" s="43">
        <v>359</v>
      </c>
      <c r="X182" s="44">
        <v>35</v>
      </c>
      <c r="Y182" s="38"/>
      <c r="Z182" s="43"/>
      <c r="AA182" s="44"/>
    </row>
    <row r="183" spans="1:27" ht="19.5" customHeight="1">
      <c r="A183" s="12">
        <f t="shared" si="28"/>
        <v>173</v>
      </c>
      <c r="B183" s="81" t="s">
        <v>130</v>
      </c>
      <c r="C183" s="15" t="s">
        <v>236</v>
      </c>
      <c r="D183" s="16">
        <v>1</v>
      </c>
      <c r="E183" s="18"/>
      <c r="F183" s="85">
        <v>1</v>
      </c>
      <c r="G183" s="86">
        <f t="shared" si="29"/>
        <v>270</v>
      </c>
      <c r="H183" s="55">
        <f t="shared" si="26"/>
        <v>1782</v>
      </c>
      <c r="I183" s="56">
        <f t="shared" si="27"/>
        <v>270</v>
      </c>
      <c r="J183" s="57">
        <f t="shared" si="22"/>
        <v>6.6</v>
      </c>
      <c r="K183" s="43"/>
      <c r="L183" s="44"/>
      <c r="M183" s="38"/>
      <c r="N183" s="43"/>
      <c r="O183" s="44"/>
      <c r="P183" s="38"/>
      <c r="Q183" s="43"/>
      <c r="R183" s="44"/>
      <c r="S183" s="38"/>
      <c r="T183" s="43">
        <v>1782</v>
      </c>
      <c r="U183" s="44">
        <v>270</v>
      </c>
      <c r="V183" s="38"/>
      <c r="W183" s="43"/>
      <c r="X183" s="44"/>
      <c r="Y183" s="38"/>
      <c r="Z183" s="43"/>
      <c r="AA183" s="44"/>
    </row>
    <row r="184" spans="1:27" ht="19.5" customHeight="1">
      <c r="A184" s="12">
        <f t="shared" si="28"/>
        <v>174</v>
      </c>
      <c r="B184" s="81" t="s">
        <v>113</v>
      </c>
      <c r="C184" s="15" t="s">
        <v>244</v>
      </c>
      <c r="D184" s="16">
        <v>1</v>
      </c>
      <c r="E184" s="18"/>
      <c r="F184" s="85">
        <v>2</v>
      </c>
      <c r="G184" s="86">
        <f t="shared" si="29"/>
        <v>133.5</v>
      </c>
      <c r="H184" s="55">
        <f t="shared" si="26"/>
        <v>1335</v>
      </c>
      <c r="I184" s="56">
        <f t="shared" si="27"/>
        <v>267</v>
      </c>
      <c r="J184" s="57">
        <f t="shared" si="22"/>
        <v>5</v>
      </c>
      <c r="K184" s="43"/>
      <c r="L184" s="44"/>
      <c r="M184" s="38"/>
      <c r="N184" s="43"/>
      <c r="O184" s="44"/>
      <c r="P184" s="38"/>
      <c r="Q184" s="43"/>
      <c r="R184" s="44"/>
      <c r="S184" s="38"/>
      <c r="T184" s="43"/>
      <c r="U184" s="44"/>
      <c r="V184" s="38"/>
      <c r="W184" s="43">
        <v>545</v>
      </c>
      <c r="X184" s="44">
        <v>109</v>
      </c>
      <c r="Y184" s="38"/>
      <c r="Z184" s="43">
        <v>790</v>
      </c>
      <c r="AA184" s="44">
        <v>158</v>
      </c>
    </row>
    <row r="185" spans="1:27" ht="19.5" customHeight="1">
      <c r="A185" s="12">
        <f t="shared" si="28"/>
        <v>175</v>
      </c>
      <c r="B185" s="80" t="s">
        <v>8</v>
      </c>
      <c r="C185" s="15" t="s">
        <v>220</v>
      </c>
      <c r="D185" s="16">
        <v>1</v>
      </c>
      <c r="E185" s="18"/>
      <c r="F185" s="85">
        <v>3</v>
      </c>
      <c r="G185" s="86">
        <f t="shared" si="29"/>
        <v>85.33333333333333</v>
      </c>
      <c r="H185" s="55">
        <f t="shared" si="26"/>
        <v>2378.5</v>
      </c>
      <c r="I185" s="56">
        <f t="shared" si="27"/>
        <v>256</v>
      </c>
      <c r="J185" s="57">
        <f t="shared" si="22"/>
        <v>9.291015625</v>
      </c>
      <c r="K185" s="43"/>
      <c r="L185" s="44"/>
      <c r="M185" s="38"/>
      <c r="N185" s="43"/>
      <c r="O185" s="44"/>
      <c r="P185" s="38"/>
      <c r="Q185" s="43">
        <v>276</v>
      </c>
      <c r="R185" s="44">
        <v>28</v>
      </c>
      <c r="S185" s="38"/>
      <c r="T185" s="43">
        <v>290</v>
      </c>
      <c r="U185" s="44">
        <v>31</v>
      </c>
      <c r="V185" s="38"/>
      <c r="W185" s="43">
        <v>1812.5</v>
      </c>
      <c r="X185" s="44">
        <v>197</v>
      </c>
      <c r="Y185" s="38"/>
      <c r="Z185" s="43"/>
      <c r="AA185" s="44"/>
    </row>
    <row r="186" spans="1:27" ht="19.5" customHeight="1">
      <c r="A186" s="12">
        <f t="shared" si="28"/>
        <v>176</v>
      </c>
      <c r="B186" s="81" t="s">
        <v>178</v>
      </c>
      <c r="C186" s="15" t="s">
        <v>250</v>
      </c>
      <c r="D186" s="16">
        <v>1</v>
      </c>
      <c r="E186" s="18"/>
      <c r="F186" s="85">
        <v>1</v>
      </c>
      <c r="G186" s="86">
        <f t="shared" si="29"/>
        <v>252</v>
      </c>
      <c r="H186" s="55">
        <f t="shared" si="26"/>
        <v>721.5</v>
      </c>
      <c r="I186" s="56">
        <f t="shared" si="27"/>
        <v>252</v>
      </c>
      <c r="J186" s="57">
        <f t="shared" si="22"/>
        <v>2.863095238095238</v>
      </c>
      <c r="K186" s="43"/>
      <c r="L186" s="44"/>
      <c r="M186" s="38"/>
      <c r="N186" s="43"/>
      <c r="O186" s="44"/>
      <c r="P186" s="38"/>
      <c r="Q186" s="43"/>
      <c r="R186" s="44"/>
      <c r="S186" s="38"/>
      <c r="T186" s="43"/>
      <c r="U186" s="44"/>
      <c r="V186" s="38"/>
      <c r="W186" s="43">
        <v>721.5</v>
      </c>
      <c r="X186" s="44">
        <v>252</v>
      </c>
      <c r="Y186" s="38"/>
      <c r="Z186" s="43"/>
      <c r="AA186" s="44"/>
    </row>
    <row r="187" spans="1:27" ht="19.5" customHeight="1">
      <c r="A187" s="12">
        <f t="shared" si="28"/>
        <v>177</v>
      </c>
      <c r="B187" s="81" t="s">
        <v>229</v>
      </c>
      <c r="C187" s="15" t="s">
        <v>230</v>
      </c>
      <c r="D187" s="16">
        <v>1</v>
      </c>
      <c r="E187" s="18"/>
      <c r="F187" s="85">
        <v>1</v>
      </c>
      <c r="G187" s="86">
        <f t="shared" si="29"/>
        <v>244</v>
      </c>
      <c r="H187" s="55">
        <f t="shared" si="26"/>
        <v>1096</v>
      </c>
      <c r="I187" s="56">
        <f t="shared" si="27"/>
        <v>244</v>
      </c>
      <c r="J187" s="57">
        <f t="shared" si="22"/>
        <v>4.491803278688525</v>
      </c>
      <c r="K187" s="43"/>
      <c r="L187" s="44"/>
      <c r="M187" s="38"/>
      <c r="N187" s="43"/>
      <c r="O187" s="44"/>
      <c r="P187" s="38"/>
      <c r="Q187" s="43"/>
      <c r="R187" s="44"/>
      <c r="S187" s="38"/>
      <c r="T187" s="43">
        <v>1096</v>
      </c>
      <c r="U187" s="44">
        <v>244</v>
      </c>
      <c r="V187" s="38"/>
      <c r="W187" s="43"/>
      <c r="X187" s="44"/>
      <c r="Y187" s="38"/>
      <c r="Z187" s="43"/>
      <c r="AA187" s="44"/>
    </row>
    <row r="188" spans="1:27" ht="19.5" customHeight="1">
      <c r="A188" s="12">
        <f t="shared" si="28"/>
        <v>178</v>
      </c>
      <c r="B188" s="81" t="s">
        <v>117</v>
      </c>
      <c r="C188" s="15" t="s">
        <v>222</v>
      </c>
      <c r="D188" s="16">
        <v>1</v>
      </c>
      <c r="E188" s="18"/>
      <c r="F188" s="85">
        <v>2</v>
      </c>
      <c r="G188" s="86">
        <f t="shared" si="29"/>
        <v>117</v>
      </c>
      <c r="H188" s="55">
        <f t="shared" si="26"/>
        <v>1276</v>
      </c>
      <c r="I188" s="56">
        <f t="shared" si="27"/>
        <v>234</v>
      </c>
      <c r="J188" s="57">
        <f t="shared" si="22"/>
        <v>5.452991452991453</v>
      </c>
      <c r="K188" s="43"/>
      <c r="L188" s="44"/>
      <c r="M188" s="38"/>
      <c r="N188" s="43"/>
      <c r="O188" s="44"/>
      <c r="P188" s="38"/>
      <c r="Q188" s="43">
        <v>943</v>
      </c>
      <c r="R188" s="44">
        <v>173</v>
      </c>
      <c r="S188" s="38"/>
      <c r="T188" s="43">
        <v>333</v>
      </c>
      <c r="U188" s="44">
        <v>61</v>
      </c>
      <c r="V188" s="38"/>
      <c r="W188" s="43"/>
      <c r="X188" s="44"/>
      <c r="Y188" s="38"/>
      <c r="Z188" s="43"/>
      <c r="AA188" s="44"/>
    </row>
    <row r="189" spans="1:27" ht="19.5" customHeight="1">
      <c r="A189" s="12">
        <f t="shared" si="28"/>
        <v>179</v>
      </c>
      <c r="B189" s="81" t="s">
        <v>210</v>
      </c>
      <c r="C189" s="15" t="s">
        <v>240</v>
      </c>
      <c r="D189" s="16">
        <v>1</v>
      </c>
      <c r="E189" s="18"/>
      <c r="F189" s="85">
        <v>1</v>
      </c>
      <c r="G189" s="86">
        <f t="shared" si="29"/>
        <v>227</v>
      </c>
      <c r="H189" s="55">
        <f t="shared" si="26"/>
        <v>1466</v>
      </c>
      <c r="I189" s="56">
        <f t="shared" si="27"/>
        <v>227</v>
      </c>
      <c r="J189" s="57">
        <f t="shared" si="22"/>
        <v>6.458149779735683</v>
      </c>
      <c r="K189" s="43"/>
      <c r="L189" s="44"/>
      <c r="M189" s="38"/>
      <c r="N189" s="43"/>
      <c r="O189" s="44"/>
      <c r="P189" s="38"/>
      <c r="Q189" s="43"/>
      <c r="R189" s="44"/>
      <c r="S189" s="38"/>
      <c r="T189" s="43">
        <v>1466</v>
      </c>
      <c r="U189" s="44">
        <v>227</v>
      </c>
      <c r="V189" s="38"/>
      <c r="W189" s="43"/>
      <c r="X189" s="44"/>
      <c r="Y189" s="38"/>
      <c r="Z189" s="43"/>
      <c r="AA189" s="44"/>
    </row>
    <row r="190" spans="1:27" ht="19.5" customHeight="1">
      <c r="A190" s="12">
        <f t="shared" si="28"/>
        <v>180</v>
      </c>
      <c r="B190" s="80" t="s">
        <v>8</v>
      </c>
      <c r="C190" s="15" t="s">
        <v>219</v>
      </c>
      <c r="D190" s="16">
        <v>1</v>
      </c>
      <c r="E190" s="18"/>
      <c r="F190" s="85">
        <v>1</v>
      </c>
      <c r="G190" s="86">
        <f t="shared" si="29"/>
        <v>226</v>
      </c>
      <c r="H190" s="55">
        <f t="shared" si="26"/>
        <v>2020</v>
      </c>
      <c r="I190" s="56">
        <f t="shared" si="27"/>
        <v>226</v>
      </c>
      <c r="J190" s="57">
        <f t="shared" si="22"/>
        <v>8.938053097345133</v>
      </c>
      <c r="K190" s="43"/>
      <c r="L190" s="44"/>
      <c r="M190" s="38"/>
      <c r="N190" s="43"/>
      <c r="O190" s="44"/>
      <c r="P190" s="38"/>
      <c r="Q190" s="43">
        <v>2020</v>
      </c>
      <c r="R190" s="44">
        <v>226</v>
      </c>
      <c r="S190" s="38"/>
      <c r="T190" s="43"/>
      <c r="U190" s="44"/>
      <c r="V190" s="38"/>
      <c r="W190" s="43"/>
      <c r="X190" s="44"/>
      <c r="Y190" s="38"/>
      <c r="Z190" s="43"/>
      <c r="AA190" s="44"/>
    </row>
    <row r="191" spans="1:27" ht="19.5" customHeight="1">
      <c r="A191" s="12">
        <f t="shared" si="28"/>
        <v>181</v>
      </c>
      <c r="B191" s="81" t="s">
        <v>97</v>
      </c>
      <c r="C191" s="15" t="s">
        <v>227</v>
      </c>
      <c r="D191" s="16">
        <v>1</v>
      </c>
      <c r="E191" s="18"/>
      <c r="F191" s="85">
        <v>2</v>
      </c>
      <c r="G191" s="86">
        <f t="shared" si="29"/>
        <v>108.5</v>
      </c>
      <c r="H191" s="55">
        <f t="shared" si="26"/>
        <v>1070</v>
      </c>
      <c r="I191" s="56">
        <f t="shared" si="27"/>
        <v>217</v>
      </c>
      <c r="J191" s="57">
        <f t="shared" si="22"/>
        <v>4.9308755760368665</v>
      </c>
      <c r="K191" s="43"/>
      <c r="L191" s="44"/>
      <c r="M191" s="38"/>
      <c r="N191" s="43"/>
      <c r="O191" s="44"/>
      <c r="P191" s="38"/>
      <c r="Q191" s="43"/>
      <c r="R191" s="44"/>
      <c r="S191" s="38"/>
      <c r="T191" s="43">
        <v>275</v>
      </c>
      <c r="U191" s="44">
        <v>55</v>
      </c>
      <c r="V191" s="38"/>
      <c r="W191" s="43">
        <v>795</v>
      </c>
      <c r="X191" s="44">
        <v>162</v>
      </c>
      <c r="Y191" s="38"/>
      <c r="Z191" s="43"/>
      <c r="AA191" s="44"/>
    </row>
    <row r="192" spans="1:27" ht="19.5" customHeight="1">
      <c r="A192" s="12">
        <f t="shared" si="28"/>
        <v>182</v>
      </c>
      <c r="B192" s="81" t="s">
        <v>215</v>
      </c>
      <c r="C192" s="15" t="s">
        <v>280</v>
      </c>
      <c r="D192" s="16">
        <v>1</v>
      </c>
      <c r="E192" s="18"/>
      <c r="F192" s="85">
        <v>1</v>
      </c>
      <c r="G192" s="86">
        <f aca="true" t="shared" si="30" ref="G192:G200">I192/F192</f>
        <v>205</v>
      </c>
      <c r="H192" s="55">
        <f t="shared" si="26"/>
        <v>1136</v>
      </c>
      <c r="I192" s="56">
        <f t="shared" si="27"/>
        <v>205</v>
      </c>
      <c r="J192" s="57">
        <f t="shared" si="22"/>
        <v>5.541463414634146</v>
      </c>
      <c r="K192" s="43"/>
      <c r="L192" s="44"/>
      <c r="M192" s="38"/>
      <c r="N192" s="43"/>
      <c r="O192" s="44"/>
      <c r="P192" s="38"/>
      <c r="Q192" s="43"/>
      <c r="R192" s="44"/>
      <c r="S192" s="38"/>
      <c r="T192" s="43"/>
      <c r="U192" s="44"/>
      <c r="V192" s="38"/>
      <c r="W192" s="43"/>
      <c r="X192" s="44"/>
      <c r="Y192" s="38"/>
      <c r="Z192" s="43">
        <v>1136</v>
      </c>
      <c r="AA192" s="44">
        <v>205</v>
      </c>
    </row>
    <row r="193" spans="1:27" ht="19.5" customHeight="1">
      <c r="A193" s="12">
        <f t="shared" si="28"/>
        <v>183</v>
      </c>
      <c r="B193" s="81" t="s">
        <v>117</v>
      </c>
      <c r="C193" s="15" t="s">
        <v>223</v>
      </c>
      <c r="D193" s="16">
        <v>1</v>
      </c>
      <c r="E193" s="18"/>
      <c r="F193" s="85">
        <v>2</v>
      </c>
      <c r="G193" s="86">
        <f t="shared" si="30"/>
        <v>102</v>
      </c>
      <c r="H193" s="55">
        <f t="shared" si="26"/>
        <v>1225</v>
      </c>
      <c r="I193" s="56">
        <f t="shared" si="27"/>
        <v>204</v>
      </c>
      <c r="J193" s="57">
        <f t="shared" si="22"/>
        <v>6.004901960784314</v>
      </c>
      <c r="K193" s="43"/>
      <c r="L193" s="44"/>
      <c r="M193" s="38"/>
      <c r="N193" s="43"/>
      <c r="O193" s="44"/>
      <c r="P193" s="38"/>
      <c r="Q193" s="43">
        <v>561</v>
      </c>
      <c r="R193" s="44">
        <v>93</v>
      </c>
      <c r="S193" s="38"/>
      <c r="T193" s="43">
        <v>664</v>
      </c>
      <c r="U193" s="44">
        <v>111</v>
      </c>
      <c r="V193" s="38"/>
      <c r="W193" s="43"/>
      <c r="X193" s="44"/>
      <c r="Y193" s="38"/>
      <c r="Z193" s="43"/>
      <c r="AA193" s="44"/>
    </row>
    <row r="194" spans="1:27" ht="19.5" customHeight="1">
      <c r="A194" s="12">
        <f t="shared" si="28"/>
        <v>184</v>
      </c>
      <c r="B194" s="81" t="s">
        <v>195</v>
      </c>
      <c r="C194" s="15" t="s">
        <v>252</v>
      </c>
      <c r="D194" s="16">
        <v>1</v>
      </c>
      <c r="E194" s="18" t="s">
        <v>253</v>
      </c>
      <c r="F194" s="85">
        <v>1</v>
      </c>
      <c r="G194" s="86">
        <f t="shared" si="30"/>
        <v>185</v>
      </c>
      <c r="H194" s="55">
        <f t="shared" si="26"/>
        <v>1097</v>
      </c>
      <c r="I194" s="56">
        <f t="shared" si="27"/>
        <v>185</v>
      </c>
      <c r="J194" s="57">
        <f t="shared" si="22"/>
        <v>5.92972972972973</v>
      </c>
      <c r="K194" s="43"/>
      <c r="L194" s="44"/>
      <c r="M194" s="38"/>
      <c r="N194" s="43"/>
      <c r="O194" s="44"/>
      <c r="P194" s="38"/>
      <c r="Q194" s="43"/>
      <c r="R194" s="44"/>
      <c r="S194" s="38"/>
      <c r="T194" s="43"/>
      <c r="U194" s="44"/>
      <c r="V194" s="38"/>
      <c r="W194" s="43">
        <v>1097</v>
      </c>
      <c r="X194" s="44">
        <v>185</v>
      </c>
      <c r="Y194" s="38"/>
      <c r="Z194" s="43"/>
      <c r="AA194" s="44"/>
    </row>
    <row r="195" spans="1:27" ht="19.5" customHeight="1">
      <c r="A195" s="12">
        <f t="shared" si="28"/>
        <v>185</v>
      </c>
      <c r="B195" s="80" t="s">
        <v>8</v>
      </c>
      <c r="C195" s="15" t="s">
        <v>61</v>
      </c>
      <c r="D195" s="16">
        <v>1</v>
      </c>
      <c r="E195" s="18" t="s">
        <v>51</v>
      </c>
      <c r="F195" s="85">
        <v>5</v>
      </c>
      <c r="G195" s="86">
        <f t="shared" si="30"/>
        <v>36.8</v>
      </c>
      <c r="H195" s="55">
        <f t="shared" si="26"/>
        <v>1840</v>
      </c>
      <c r="I195" s="56">
        <f t="shared" si="27"/>
        <v>184</v>
      </c>
      <c r="J195" s="57">
        <f t="shared" si="22"/>
        <v>10</v>
      </c>
      <c r="K195" s="43">
        <v>650</v>
      </c>
      <c r="L195" s="44">
        <v>65</v>
      </c>
      <c r="M195" s="38"/>
      <c r="N195" s="43"/>
      <c r="O195" s="44"/>
      <c r="P195" s="38"/>
      <c r="Q195" s="43">
        <v>480</v>
      </c>
      <c r="R195" s="44">
        <v>48</v>
      </c>
      <c r="S195" s="38"/>
      <c r="T195" s="43">
        <v>310</v>
      </c>
      <c r="U195" s="44">
        <v>31</v>
      </c>
      <c r="V195" s="38"/>
      <c r="W195" s="43">
        <v>210</v>
      </c>
      <c r="X195" s="44">
        <v>21</v>
      </c>
      <c r="Y195" s="38"/>
      <c r="Z195" s="43">
        <v>190</v>
      </c>
      <c r="AA195" s="44">
        <v>19</v>
      </c>
    </row>
    <row r="196" spans="1:27" ht="19.5" customHeight="1">
      <c r="A196" s="12">
        <f t="shared" si="28"/>
        <v>186</v>
      </c>
      <c r="B196" s="81" t="s">
        <v>178</v>
      </c>
      <c r="C196" s="15" t="s">
        <v>251</v>
      </c>
      <c r="D196" s="16">
        <v>1</v>
      </c>
      <c r="E196" s="18"/>
      <c r="F196" s="85">
        <v>2</v>
      </c>
      <c r="G196" s="86">
        <f t="shared" si="30"/>
        <v>79.5</v>
      </c>
      <c r="H196" s="55">
        <f t="shared" si="26"/>
        <v>795</v>
      </c>
      <c r="I196" s="56">
        <f t="shared" si="27"/>
        <v>159</v>
      </c>
      <c r="J196" s="57">
        <f t="shared" si="22"/>
        <v>5</v>
      </c>
      <c r="K196" s="43"/>
      <c r="L196" s="44"/>
      <c r="M196" s="38"/>
      <c r="N196" s="43"/>
      <c r="O196" s="44"/>
      <c r="P196" s="38"/>
      <c r="Q196" s="43"/>
      <c r="R196" s="44"/>
      <c r="S196" s="38"/>
      <c r="T196" s="43"/>
      <c r="U196" s="44"/>
      <c r="V196" s="38"/>
      <c r="W196" s="43">
        <v>660</v>
      </c>
      <c r="X196" s="44">
        <v>132</v>
      </c>
      <c r="Y196" s="38"/>
      <c r="Z196" s="43">
        <v>135</v>
      </c>
      <c r="AA196" s="44">
        <v>27</v>
      </c>
    </row>
    <row r="197" spans="1:27" ht="19.5" customHeight="1">
      <c r="A197" s="12">
        <f t="shared" si="28"/>
        <v>187</v>
      </c>
      <c r="B197" s="81" t="s">
        <v>105</v>
      </c>
      <c r="C197" s="15" t="s">
        <v>278</v>
      </c>
      <c r="D197" s="16">
        <v>1</v>
      </c>
      <c r="E197" s="18" t="s">
        <v>279</v>
      </c>
      <c r="F197" s="85">
        <v>1</v>
      </c>
      <c r="G197" s="86">
        <f t="shared" si="30"/>
        <v>113</v>
      </c>
      <c r="H197" s="55">
        <f t="shared" si="26"/>
        <v>780</v>
      </c>
      <c r="I197" s="56">
        <f t="shared" si="27"/>
        <v>113</v>
      </c>
      <c r="J197" s="57">
        <f t="shared" si="22"/>
        <v>6.902654867256637</v>
      </c>
      <c r="K197" s="43"/>
      <c r="L197" s="44"/>
      <c r="M197" s="38"/>
      <c r="N197" s="43"/>
      <c r="O197" s="44"/>
      <c r="P197" s="38"/>
      <c r="Q197" s="43"/>
      <c r="R197" s="44"/>
      <c r="S197" s="38"/>
      <c r="T197" s="43"/>
      <c r="U197" s="44"/>
      <c r="V197" s="38"/>
      <c r="W197" s="43"/>
      <c r="X197" s="44"/>
      <c r="Y197" s="38"/>
      <c r="Z197" s="43">
        <v>780</v>
      </c>
      <c r="AA197" s="44">
        <v>113</v>
      </c>
    </row>
    <row r="198" spans="1:27" ht="19.5" customHeight="1">
      <c r="A198" s="12">
        <f t="shared" si="28"/>
        <v>188</v>
      </c>
      <c r="B198" s="82" t="s">
        <v>145</v>
      </c>
      <c r="C198" s="19" t="s">
        <v>147</v>
      </c>
      <c r="D198" s="16">
        <v>1</v>
      </c>
      <c r="E198" s="18"/>
      <c r="F198" s="85">
        <v>1</v>
      </c>
      <c r="G198" s="86">
        <f t="shared" si="30"/>
        <v>79</v>
      </c>
      <c r="H198" s="55">
        <f t="shared" si="26"/>
        <v>553</v>
      </c>
      <c r="I198" s="56">
        <f t="shared" si="27"/>
        <v>79</v>
      </c>
      <c r="J198" s="57">
        <f t="shared" si="22"/>
        <v>7</v>
      </c>
      <c r="K198" s="43">
        <v>553</v>
      </c>
      <c r="L198" s="44">
        <v>79</v>
      </c>
      <c r="M198" s="38"/>
      <c r="N198" s="43"/>
      <c r="O198" s="44"/>
      <c r="P198" s="38"/>
      <c r="Q198" s="43"/>
      <c r="R198" s="44"/>
      <c r="S198" s="38"/>
      <c r="T198" s="43"/>
      <c r="U198" s="44"/>
      <c r="V198" s="38"/>
      <c r="W198" s="43"/>
      <c r="X198" s="44"/>
      <c r="Y198" s="38"/>
      <c r="Z198" s="43"/>
      <c r="AA198" s="44"/>
    </row>
    <row r="199" spans="1:27" ht="19.5" customHeight="1">
      <c r="A199" s="12"/>
      <c r="B199" s="82" t="s">
        <v>229</v>
      </c>
      <c r="C199" s="19" t="s">
        <v>277</v>
      </c>
      <c r="D199" s="16"/>
      <c r="E199" s="18"/>
      <c r="F199" s="85">
        <v>1</v>
      </c>
      <c r="G199" s="86">
        <f t="shared" si="30"/>
        <v>63</v>
      </c>
      <c r="H199" s="55">
        <f t="shared" si="26"/>
        <v>306</v>
      </c>
      <c r="I199" s="56">
        <f t="shared" si="27"/>
        <v>63</v>
      </c>
      <c r="J199" s="57">
        <f>H199/I199</f>
        <v>4.857142857142857</v>
      </c>
      <c r="K199" s="43"/>
      <c r="L199" s="44"/>
      <c r="M199" s="38"/>
      <c r="N199" s="43"/>
      <c r="O199" s="44"/>
      <c r="P199" s="38"/>
      <c r="Q199" s="43"/>
      <c r="R199" s="44"/>
      <c r="S199" s="38"/>
      <c r="T199" s="43"/>
      <c r="U199" s="44"/>
      <c r="V199" s="38"/>
      <c r="W199" s="43"/>
      <c r="X199" s="44"/>
      <c r="Y199" s="38"/>
      <c r="Z199" s="43">
        <v>306</v>
      </c>
      <c r="AA199" s="44">
        <v>63</v>
      </c>
    </row>
    <row r="200" spans="1:27" ht="19.5" customHeight="1">
      <c r="A200" s="12">
        <v>189</v>
      </c>
      <c r="B200" s="80" t="s">
        <v>8</v>
      </c>
      <c r="C200" s="15" t="s">
        <v>243</v>
      </c>
      <c r="D200" s="16">
        <v>1</v>
      </c>
      <c r="E200" s="18" t="s">
        <v>41</v>
      </c>
      <c r="F200" s="85">
        <v>1</v>
      </c>
      <c r="G200" s="86">
        <f t="shared" si="30"/>
        <v>23</v>
      </c>
      <c r="H200" s="55">
        <f t="shared" si="26"/>
        <v>230</v>
      </c>
      <c r="I200" s="56">
        <f t="shared" si="27"/>
        <v>23</v>
      </c>
      <c r="J200" s="57">
        <f>H200/I200</f>
        <v>10</v>
      </c>
      <c r="K200" s="43"/>
      <c r="L200" s="44"/>
      <c r="M200" s="38"/>
      <c r="N200" s="43"/>
      <c r="O200" s="44"/>
      <c r="P200" s="38"/>
      <c r="Q200" s="43"/>
      <c r="R200" s="44"/>
      <c r="S200" s="38"/>
      <c r="T200" s="43"/>
      <c r="U200" s="44"/>
      <c r="V200" s="38"/>
      <c r="W200" s="43">
        <v>230</v>
      </c>
      <c r="X200" s="44">
        <v>23</v>
      </c>
      <c r="Y200" s="38"/>
      <c r="Z200" s="43"/>
      <c r="AA200" s="44"/>
    </row>
    <row r="201" spans="1:27" ht="19.5" customHeight="1" thickBot="1">
      <c r="A201" s="12">
        <f>A200+1</f>
        <v>190</v>
      </c>
      <c r="B201" s="82" t="s">
        <v>135</v>
      </c>
      <c r="C201" s="19" t="s">
        <v>140</v>
      </c>
      <c r="D201" s="16">
        <v>1</v>
      </c>
      <c r="E201" s="18"/>
      <c r="F201" s="85">
        <v>1</v>
      </c>
      <c r="G201" s="86">
        <f>I201/F201</f>
        <v>2</v>
      </c>
      <c r="H201" s="55">
        <f t="shared" si="26"/>
        <v>14.5</v>
      </c>
      <c r="I201" s="56">
        <f t="shared" si="27"/>
        <v>2</v>
      </c>
      <c r="J201" s="57">
        <f>H201/I201</f>
        <v>7.25</v>
      </c>
      <c r="K201" s="43">
        <v>14.5</v>
      </c>
      <c r="L201" s="44">
        <v>2</v>
      </c>
      <c r="M201" s="38"/>
      <c r="N201" s="43"/>
      <c r="O201" s="44"/>
      <c r="P201" s="38"/>
      <c r="Q201" s="43"/>
      <c r="R201" s="44"/>
      <c r="S201" s="38"/>
      <c r="T201" s="43"/>
      <c r="U201" s="44"/>
      <c r="V201" s="38"/>
      <c r="W201" s="43"/>
      <c r="X201" s="44"/>
      <c r="Y201" s="38"/>
      <c r="Z201" s="43"/>
      <c r="AA201" s="44"/>
    </row>
    <row r="202" spans="1:25" ht="13.5" thickBot="1">
      <c r="A202" s="7"/>
      <c r="B202" s="20"/>
      <c r="C202" s="21"/>
      <c r="D202" s="20"/>
      <c r="E202" s="22"/>
      <c r="F202" s="22"/>
      <c r="G202" s="22"/>
      <c r="H202" s="34"/>
      <c r="I202" s="35"/>
      <c r="J202" s="22"/>
      <c r="K202" s="23"/>
      <c r="L202" s="24"/>
      <c r="M202" s="38"/>
      <c r="N202" s="30"/>
      <c r="O202" s="30"/>
      <c r="P202" s="38"/>
      <c r="Q202" s="30"/>
      <c r="R202" s="30"/>
      <c r="S202" s="38"/>
      <c r="V202" s="38"/>
      <c r="Y202" s="38"/>
    </row>
    <row r="203" spans="1:27" ht="26.25" thickBot="1">
      <c r="A203" s="7"/>
      <c r="B203" s="25">
        <f>D203</f>
        <v>190</v>
      </c>
      <c r="C203" s="26" t="s">
        <v>5</v>
      </c>
      <c r="D203" s="27">
        <f>SUM(D7:D201)</f>
        <v>190</v>
      </c>
      <c r="E203" s="28" t="s">
        <v>3</v>
      </c>
      <c r="F203" s="84"/>
      <c r="G203" s="84"/>
      <c r="H203" s="36">
        <f>SUBTOTAL(9,H7:H201)</f>
        <v>3076291.5</v>
      </c>
      <c r="I203" s="37">
        <f>SUBTOTAL(9,I7:I201)</f>
        <v>356456</v>
      </c>
      <c r="J203" s="40">
        <f>H203/I203</f>
        <v>8.630213827232534</v>
      </c>
      <c r="K203" s="48">
        <f>SUBTOTAL(9,K7:K201)</f>
        <v>914801.25</v>
      </c>
      <c r="L203" s="49">
        <f>SUBTOTAL(9,L7:L201)</f>
        <v>99546</v>
      </c>
      <c r="M203" s="38"/>
      <c r="N203" s="48">
        <f>SUBTOTAL(9,N7:N201)</f>
        <v>1079628.75</v>
      </c>
      <c r="O203" s="49">
        <f>SUBTOTAL(9,O7:O201)</f>
        <v>119641</v>
      </c>
      <c r="P203" s="38"/>
      <c r="Q203" s="48">
        <f>SUBTOTAL(9,Q7:Q201)</f>
        <v>565045</v>
      </c>
      <c r="R203" s="49">
        <f>SUBTOTAL(9,R7:R201)</f>
        <v>66368</v>
      </c>
      <c r="S203" s="38"/>
      <c r="T203" s="48">
        <f>SUBTOTAL(9,T7:T201)</f>
        <v>292511.5</v>
      </c>
      <c r="U203" s="49">
        <f>SUBTOTAL(9,U7:U201)</f>
        <v>37312</v>
      </c>
      <c r="V203" s="38"/>
      <c r="W203" s="48">
        <f>SUBTOTAL(9,W7:W201)</f>
        <v>143175</v>
      </c>
      <c r="X203" s="49">
        <f>SUBTOTAL(9,X7:X201)</f>
        <v>19978</v>
      </c>
      <c r="Z203" s="48">
        <f>SUBTOTAL(9,Z7:Z201)</f>
        <v>81130</v>
      </c>
      <c r="AA203" s="49">
        <f>SUBTOTAL(9,AA7:AA201)</f>
        <v>13611</v>
      </c>
    </row>
  </sheetData>
  <sheetProtection/>
  <autoFilter ref="A6:AA201">
    <sortState ref="A7:AA203">
      <sortCondition descending="1" sortBy="value" ref="I7:I203"/>
    </sortState>
  </autoFilter>
  <mergeCells count="14">
    <mergeCell ref="K4:L4"/>
    <mergeCell ref="N4:O4"/>
    <mergeCell ref="Q4:R4"/>
    <mergeCell ref="T4:U4"/>
    <mergeCell ref="W4:X4"/>
    <mergeCell ref="Z4:AA4"/>
    <mergeCell ref="B4:B5"/>
    <mergeCell ref="C4:C5"/>
    <mergeCell ref="D4:D5"/>
    <mergeCell ref="E4:E5"/>
    <mergeCell ref="H4:I4"/>
    <mergeCell ref="J4:J5"/>
    <mergeCell ref="F4:F5"/>
    <mergeCell ref="G4:G5"/>
  </mergeCells>
  <printOptions horizontalCentered="1"/>
  <pageMargins left="0.1968503937007874" right="0.1968503937007874" top="0.6299212598425197" bottom="0.3937007874015748" header="0.31496062992125984" footer="0.5118110236220472"/>
  <pageSetup fitToHeight="2" fitToWidth="1" horizontalDpi="300" verticalDpi="300" orientation="portrait" paperSize="9" scale="45" r:id="rId2"/>
  <ignoredErrors>
    <ignoredError sqref="J20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9.28125" style="64" customWidth="1"/>
    <col min="2" max="2" width="13.57421875" style="62" customWidth="1"/>
    <col min="3" max="3" width="8.00390625" style="0" customWidth="1"/>
    <col min="4" max="4" width="16.7109375" style="64" bestFit="1" customWidth="1"/>
    <col min="5" max="5" width="18.00390625" style="0" bestFit="1" customWidth="1"/>
    <col min="6" max="6" width="8.7109375" style="0" customWidth="1"/>
  </cols>
  <sheetData>
    <row r="1" ht="12.75" customHeight="1" thickBot="1"/>
    <row r="2" ht="2.25" customHeight="1" hidden="1" thickBot="1"/>
    <row r="3" spans="1:7" ht="35.25" customHeight="1">
      <c r="A3" s="88" t="s">
        <v>293</v>
      </c>
      <c r="B3" s="58" t="s">
        <v>255</v>
      </c>
      <c r="C3" s="59" t="s">
        <v>256</v>
      </c>
      <c r="D3" s="58" t="s">
        <v>257</v>
      </c>
      <c r="E3" s="58" t="s">
        <v>258</v>
      </c>
      <c r="F3" s="72" t="s">
        <v>274</v>
      </c>
      <c r="G3" s="73" t="s">
        <v>275</v>
      </c>
    </row>
    <row r="4" spans="1:7" ht="18.75">
      <c r="A4" s="89" t="s">
        <v>267</v>
      </c>
      <c r="B4" s="63" t="s">
        <v>8</v>
      </c>
      <c r="C4" s="60">
        <v>54</v>
      </c>
      <c r="D4" s="70">
        <v>126464</v>
      </c>
      <c r="E4" s="69">
        <v>1350791.5</v>
      </c>
      <c r="F4" s="71">
        <f>(D4)/(D54)</f>
        <v>0.3547815158112081</v>
      </c>
      <c r="G4" s="74">
        <f aca="true" t="shared" si="0" ref="G4:G35">E4/D4</f>
        <v>10.681233394483806</v>
      </c>
    </row>
    <row r="5" spans="1:7" ht="18.75">
      <c r="A5" s="89" t="s">
        <v>294</v>
      </c>
      <c r="B5" s="63" t="s">
        <v>69</v>
      </c>
      <c r="C5" s="60">
        <v>15</v>
      </c>
      <c r="D5" s="70">
        <v>33588</v>
      </c>
      <c r="E5" s="69">
        <v>352940.5</v>
      </c>
      <c r="F5" s="71">
        <f>D5/D54</f>
        <v>0.0942276185560069</v>
      </c>
      <c r="G5" s="74">
        <f t="shared" si="0"/>
        <v>10.507934381326665</v>
      </c>
    </row>
    <row r="6" spans="1:7" ht="18.75">
      <c r="A6" s="89" t="s">
        <v>267</v>
      </c>
      <c r="B6" s="63" t="s">
        <v>117</v>
      </c>
      <c r="C6" s="60">
        <v>8</v>
      </c>
      <c r="D6" s="70">
        <v>24079</v>
      </c>
      <c r="E6" s="69">
        <v>174958</v>
      </c>
      <c r="F6" s="71">
        <f>D6/D54</f>
        <v>0.06755111430302758</v>
      </c>
      <c r="G6" s="74">
        <f t="shared" si="0"/>
        <v>7.265999418580506</v>
      </c>
    </row>
    <row r="7" spans="1:7" ht="18.75">
      <c r="A7" s="90" t="s">
        <v>268</v>
      </c>
      <c r="B7" s="63" t="s">
        <v>86</v>
      </c>
      <c r="C7" s="60">
        <v>8</v>
      </c>
      <c r="D7" s="70">
        <v>19031</v>
      </c>
      <c r="E7" s="69">
        <v>169415</v>
      </c>
      <c r="F7" s="71">
        <f>D7/D54</f>
        <v>0.0533894786453307</v>
      </c>
      <c r="G7" s="74">
        <f t="shared" si="0"/>
        <v>8.902054542588408</v>
      </c>
    </row>
    <row r="8" spans="1:7" ht="18.75">
      <c r="A8" s="90" t="s">
        <v>269</v>
      </c>
      <c r="B8" s="63" t="s">
        <v>105</v>
      </c>
      <c r="C8" s="60">
        <v>8</v>
      </c>
      <c r="D8" s="70">
        <v>14913</v>
      </c>
      <c r="E8" s="69">
        <v>113051.5</v>
      </c>
      <c r="F8" s="71">
        <f>D8/D54</f>
        <v>0.04183686065040285</v>
      </c>
      <c r="G8" s="74">
        <f t="shared" si="0"/>
        <v>7.580734929256353</v>
      </c>
    </row>
    <row r="9" spans="1:7" ht="18.75">
      <c r="A9" s="89" t="s">
        <v>267</v>
      </c>
      <c r="B9" s="63" t="s">
        <v>152</v>
      </c>
      <c r="C9" s="60">
        <v>3</v>
      </c>
      <c r="D9" s="70">
        <v>12753</v>
      </c>
      <c r="E9" s="69">
        <v>86633.5</v>
      </c>
      <c r="F9" s="71">
        <f>D9/D54</f>
        <v>0.03577720672397154</v>
      </c>
      <c r="G9" s="74">
        <f t="shared" si="0"/>
        <v>6.793185917039128</v>
      </c>
    </row>
    <row r="10" spans="1:7" ht="18.75">
      <c r="A10" s="89" t="s">
        <v>267</v>
      </c>
      <c r="B10" s="63" t="s">
        <v>259</v>
      </c>
      <c r="C10" s="60">
        <v>4</v>
      </c>
      <c r="D10" s="70">
        <v>10229</v>
      </c>
      <c r="E10" s="69">
        <v>63262</v>
      </c>
      <c r="F10" s="71">
        <f>D10/D54</f>
        <v>0.0286963888951231</v>
      </c>
      <c r="G10" s="74">
        <f t="shared" si="0"/>
        <v>6.184573272069606</v>
      </c>
    </row>
    <row r="11" spans="1:7" ht="18.75">
      <c r="A11" s="90" t="s">
        <v>294</v>
      </c>
      <c r="B11" s="63" t="s">
        <v>135</v>
      </c>
      <c r="C11" s="60">
        <v>5</v>
      </c>
      <c r="D11" s="70">
        <v>9472</v>
      </c>
      <c r="E11" s="69">
        <v>72310</v>
      </c>
      <c r="F11" s="71">
        <f>D11/D54</f>
        <v>0.02657270462553583</v>
      </c>
      <c r="G11" s="74">
        <f t="shared" si="0"/>
        <v>7.634079391891892</v>
      </c>
    </row>
    <row r="12" spans="1:7" ht="18.75">
      <c r="A12" s="90" t="s">
        <v>269</v>
      </c>
      <c r="B12" s="63" t="s">
        <v>173</v>
      </c>
      <c r="C12" s="60">
        <v>5</v>
      </c>
      <c r="D12" s="70">
        <v>7011</v>
      </c>
      <c r="E12" s="69">
        <v>49776</v>
      </c>
      <c r="F12" s="71">
        <f>D12/D54</f>
        <v>0.019668626702874968</v>
      </c>
      <c r="G12" s="74">
        <f t="shared" si="0"/>
        <v>7.0997004706889175</v>
      </c>
    </row>
    <row r="13" spans="1:7" ht="18.75">
      <c r="A13" s="90" t="s">
        <v>296</v>
      </c>
      <c r="B13" s="63" t="s">
        <v>141</v>
      </c>
      <c r="C13" s="60">
        <v>4</v>
      </c>
      <c r="D13" s="70">
        <v>6946</v>
      </c>
      <c r="E13" s="69">
        <v>41514</v>
      </c>
      <c r="F13" s="71">
        <f>D13/D54</f>
        <v>0.01948627600601477</v>
      </c>
      <c r="G13" s="74">
        <f t="shared" si="0"/>
        <v>5.976677224301756</v>
      </c>
    </row>
    <row r="14" spans="1:7" ht="18.75">
      <c r="A14" s="89" t="s">
        <v>267</v>
      </c>
      <c r="B14" s="63" t="s">
        <v>197</v>
      </c>
      <c r="C14" s="60">
        <v>4</v>
      </c>
      <c r="D14" s="70">
        <v>6646</v>
      </c>
      <c r="E14" s="69">
        <v>44543</v>
      </c>
      <c r="F14" s="71">
        <f>D14/D54</f>
        <v>0.01864465740512153</v>
      </c>
      <c r="G14" s="74">
        <f t="shared" si="0"/>
        <v>6.7022269034005415</v>
      </c>
    </row>
    <row r="15" spans="1:7" ht="18.75">
      <c r="A15" s="90" t="s">
        <v>269</v>
      </c>
      <c r="B15" s="63" t="s">
        <v>97</v>
      </c>
      <c r="C15" s="60">
        <v>4</v>
      </c>
      <c r="D15" s="70">
        <v>5537</v>
      </c>
      <c r="E15" s="69">
        <v>51627</v>
      </c>
      <c r="F15" s="71">
        <f>D15/D54</f>
        <v>0.015533473977152861</v>
      </c>
      <c r="G15" s="74">
        <f t="shared" si="0"/>
        <v>9.324002167238577</v>
      </c>
    </row>
    <row r="16" spans="1:7" ht="18.75">
      <c r="A16" s="90" t="s">
        <v>294</v>
      </c>
      <c r="B16" s="63" t="s">
        <v>192</v>
      </c>
      <c r="C16" s="60">
        <v>3</v>
      </c>
      <c r="D16" s="70">
        <v>5063</v>
      </c>
      <c r="E16" s="69">
        <v>24547</v>
      </c>
      <c r="F16" s="71">
        <f>D16/D54</f>
        <v>0.014203716587741545</v>
      </c>
      <c r="G16" s="74">
        <f t="shared" si="0"/>
        <v>4.848311277898479</v>
      </c>
    </row>
    <row r="17" spans="1:7" ht="18.75">
      <c r="A17" s="90" t="s">
        <v>270</v>
      </c>
      <c r="B17" s="63" t="s">
        <v>188</v>
      </c>
      <c r="C17" s="60">
        <v>4</v>
      </c>
      <c r="D17" s="70">
        <v>4706</v>
      </c>
      <c r="E17" s="69">
        <v>31063</v>
      </c>
      <c r="F17" s="71">
        <f>D17/D54</f>
        <v>0.013202190452678592</v>
      </c>
      <c r="G17" s="74">
        <f t="shared" si="0"/>
        <v>6.600722481937952</v>
      </c>
    </row>
    <row r="18" spans="1:7" ht="18.75">
      <c r="A18" s="90" t="s">
        <v>268</v>
      </c>
      <c r="B18" s="63" t="s">
        <v>170</v>
      </c>
      <c r="C18" s="60">
        <v>2</v>
      </c>
      <c r="D18" s="70">
        <v>4610</v>
      </c>
      <c r="E18" s="69">
        <v>29106.5</v>
      </c>
      <c r="F18" s="71">
        <f>D18/D54</f>
        <v>0.012932872500392755</v>
      </c>
      <c r="G18" s="74">
        <f t="shared" si="0"/>
        <v>6.313774403470716</v>
      </c>
    </row>
    <row r="19" spans="1:7" ht="18.75">
      <c r="A19" s="90" t="s">
        <v>270</v>
      </c>
      <c r="B19" s="63" t="s">
        <v>204</v>
      </c>
      <c r="C19" s="60">
        <v>3</v>
      </c>
      <c r="D19" s="70">
        <v>4393</v>
      </c>
      <c r="E19" s="69">
        <v>33994</v>
      </c>
      <c r="F19" s="71">
        <f>D19/D54</f>
        <v>0.012324101712413313</v>
      </c>
      <c r="G19" s="74">
        <f t="shared" si="0"/>
        <v>7.738219895287958</v>
      </c>
    </row>
    <row r="20" spans="1:7" ht="18.75">
      <c r="A20" s="90" t="s">
        <v>294</v>
      </c>
      <c r="B20" s="63" t="s">
        <v>159</v>
      </c>
      <c r="C20" s="60">
        <v>2</v>
      </c>
      <c r="D20" s="70">
        <v>4146</v>
      </c>
      <c r="E20" s="69">
        <v>29595.5</v>
      </c>
      <c r="F20" s="71">
        <f>D20/D54</f>
        <v>0.011631169064344547</v>
      </c>
      <c r="G20" s="74">
        <f t="shared" si="0"/>
        <v>7.1383260974433185</v>
      </c>
    </row>
    <row r="21" spans="1:7" ht="18.75">
      <c r="A21" s="90" t="s">
        <v>268</v>
      </c>
      <c r="B21" s="63" t="s">
        <v>124</v>
      </c>
      <c r="C21" s="60">
        <v>3</v>
      </c>
      <c r="D21" s="70">
        <v>3956</v>
      </c>
      <c r="E21" s="69">
        <v>27764</v>
      </c>
      <c r="F21" s="71">
        <f>D21/D54</f>
        <v>0.011098143950445496</v>
      </c>
      <c r="G21" s="74">
        <f t="shared" si="0"/>
        <v>7.018200202224469</v>
      </c>
    </row>
    <row r="22" spans="1:7" ht="18.75">
      <c r="A22" s="89" t="s">
        <v>267</v>
      </c>
      <c r="B22" s="63" t="s">
        <v>162</v>
      </c>
      <c r="C22" s="60">
        <v>2</v>
      </c>
      <c r="D22" s="70">
        <v>3405</v>
      </c>
      <c r="E22" s="69">
        <v>23835</v>
      </c>
      <c r="F22" s="71">
        <f>D22/D54</f>
        <v>0.00955237112013825</v>
      </c>
      <c r="G22" s="74">
        <f t="shared" si="0"/>
        <v>7</v>
      </c>
    </row>
    <row r="23" spans="1:7" ht="18.75">
      <c r="A23" s="90" t="s">
        <v>295</v>
      </c>
      <c r="B23" s="63" t="s">
        <v>132</v>
      </c>
      <c r="C23" s="60">
        <v>2</v>
      </c>
      <c r="D23" s="70">
        <v>3402</v>
      </c>
      <c r="E23" s="69">
        <v>19979</v>
      </c>
      <c r="F23" s="71">
        <f>D23/D54</f>
        <v>0.009543954934129318</v>
      </c>
      <c r="G23" s="74">
        <f t="shared" si="0"/>
        <v>5.872721928277484</v>
      </c>
    </row>
    <row r="24" spans="1:7" ht="18.75">
      <c r="A24" s="90" t="s">
        <v>294</v>
      </c>
      <c r="B24" s="63" t="s">
        <v>167</v>
      </c>
      <c r="C24" s="60">
        <v>3</v>
      </c>
      <c r="D24" s="70">
        <v>3364</v>
      </c>
      <c r="E24" s="69">
        <v>26508</v>
      </c>
      <c r="F24" s="71">
        <f>D24/D54</f>
        <v>0.009437349911349507</v>
      </c>
      <c r="G24" s="74">
        <f t="shared" si="0"/>
        <v>7.8799048751486325</v>
      </c>
    </row>
    <row r="25" spans="1:7" ht="18.75">
      <c r="A25" s="91" t="s">
        <v>268</v>
      </c>
      <c r="B25" s="63" t="s">
        <v>178</v>
      </c>
      <c r="C25" s="60">
        <v>4</v>
      </c>
      <c r="D25" s="70">
        <v>3243</v>
      </c>
      <c r="E25" s="69">
        <v>24331.5</v>
      </c>
      <c r="F25" s="71">
        <f>D25/D54</f>
        <v>0.0090978970756559</v>
      </c>
      <c r="G25" s="74">
        <f t="shared" si="0"/>
        <v>7.50277520814061</v>
      </c>
    </row>
    <row r="26" spans="1:7" ht="18.75">
      <c r="A26" s="91" t="s">
        <v>294</v>
      </c>
      <c r="B26" s="63" t="s">
        <v>181</v>
      </c>
      <c r="C26" s="60">
        <v>2</v>
      </c>
      <c r="D26" s="70">
        <v>3084</v>
      </c>
      <c r="E26" s="69">
        <v>15659</v>
      </c>
      <c r="F26" s="71">
        <f>D26/D54</f>
        <v>0.008651839217182485</v>
      </c>
      <c r="G26" s="74">
        <f t="shared" si="0"/>
        <v>5.077496757457847</v>
      </c>
    </row>
    <row r="27" spans="1:7" ht="18.75">
      <c r="A27" s="89" t="s">
        <v>267</v>
      </c>
      <c r="B27" s="63" t="s">
        <v>207</v>
      </c>
      <c r="C27" s="60">
        <v>3</v>
      </c>
      <c r="D27" s="70">
        <v>2728</v>
      </c>
      <c r="E27" s="69">
        <v>14774</v>
      </c>
      <c r="F27" s="71">
        <f>D27/D54</f>
        <v>0.007653118477455843</v>
      </c>
      <c r="G27" s="74">
        <f t="shared" si="0"/>
        <v>5.415689149560118</v>
      </c>
    </row>
    <row r="28" spans="1:7" ht="18.75">
      <c r="A28" s="90" t="s">
        <v>270</v>
      </c>
      <c r="B28" s="63" t="s">
        <v>260</v>
      </c>
      <c r="C28" s="60">
        <v>3</v>
      </c>
      <c r="D28" s="70">
        <v>2579</v>
      </c>
      <c r="E28" s="69">
        <v>15482</v>
      </c>
      <c r="F28" s="71">
        <f>D28/D54</f>
        <v>0.007235114572345535</v>
      </c>
      <c r="G28" s="74">
        <f t="shared" si="0"/>
        <v>6.003101977510663</v>
      </c>
    </row>
    <row r="29" spans="1:7" ht="18.75">
      <c r="A29" s="89" t="s">
        <v>267</v>
      </c>
      <c r="B29" s="63" t="s">
        <v>215</v>
      </c>
      <c r="C29" s="60">
        <v>3</v>
      </c>
      <c r="D29" s="70">
        <v>2203</v>
      </c>
      <c r="E29" s="69">
        <v>12773.5</v>
      </c>
      <c r="F29" s="71">
        <f>D29/D54</f>
        <v>0.0061802859258926765</v>
      </c>
      <c r="G29" s="74">
        <f t="shared" si="0"/>
        <v>5.79822968679074</v>
      </c>
    </row>
    <row r="30" spans="1:7" ht="18.75">
      <c r="A30" s="89" t="s">
        <v>268</v>
      </c>
      <c r="B30" s="63" t="s">
        <v>113</v>
      </c>
      <c r="C30" s="60">
        <v>3</v>
      </c>
      <c r="D30" s="70">
        <v>2081</v>
      </c>
      <c r="E30" s="69">
        <v>13593</v>
      </c>
      <c r="F30" s="71">
        <f>D30/D54</f>
        <v>0.00583802769486276</v>
      </c>
      <c r="G30" s="74">
        <f t="shared" si="0"/>
        <v>6.531955790485344</v>
      </c>
    </row>
    <row r="31" spans="1:7" ht="18.75">
      <c r="A31" s="90" t="s">
        <v>269</v>
      </c>
      <c r="B31" s="63" t="s">
        <v>148</v>
      </c>
      <c r="C31" s="60">
        <v>1</v>
      </c>
      <c r="D31" s="70">
        <v>2080</v>
      </c>
      <c r="E31" s="69">
        <v>12444</v>
      </c>
      <c r="F31" s="71">
        <f>D31/D54</f>
        <v>0.005835222299526449</v>
      </c>
      <c r="G31" s="74">
        <f t="shared" si="0"/>
        <v>5.982692307692307</v>
      </c>
    </row>
    <row r="32" spans="1:7" ht="18.75">
      <c r="A32" s="89" t="s">
        <v>267</v>
      </c>
      <c r="B32" s="63" t="s">
        <v>115</v>
      </c>
      <c r="C32" s="60">
        <v>1</v>
      </c>
      <c r="D32" s="70">
        <v>2051</v>
      </c>
      <c r="E32" s="69">
        <v>11931</v>
      </c>
      <c r="F32" s="71">
        <f>D32/D54</f>
        <v>0.0057538658347734365</v>
      </c>
      <c r="G32" s="74">
        <f t="shared" si="0"/>
        <v>5.817162359824476</v>
      </c>
    </row>
    <row r="33" spans="1:7" ht="18.75">
      <c r="A33" s="90" t="s">
        <v>270</v>
      </c>
      <c r="B33" s="63" t="s">
        <v>247</v>
      </c>
      <c r="C33" s="60">
        <v>1</v>
      </c>
      <c r="D33" s="70">
        <v>1948</v>
      </c>
      <c r="E33" s="69">
        <v>10579</v>
      </c>
      <c r="F33" s="71">
        <f>D33/D54</f>
        <v>0.005464910115133424</v>
      </c>
      <c r="G33" s="74">
        <f t="shared" si="0"/>
        <v>5.430698151950718</v>
      </c>
    </row>
    <row r="34" spans="1:7" ht="18.75">
      <c r="A34" s="90" t="s">
        <v>270</v>
      </c>
      <c r="B34" s="63" t="s">
        <v>202</v>
      </c>
      <c r="C34" s="60">
        <v>1</v>
      </c>
      <c r="D34" s="70">
        <v>1856</v>
      </c>
      <c r="E34" s="69">
        <v>9067</v>
      </c>
      <c r="F34" s="71">
        <f>D34/D54</f>
        <v>0.005206813744192832</v>
      </c>
      <c r="G34" s="74">
        <f t="shared" si="0"/>
        <v>4.885237068965517</v>
      </c>
    </row>
    <row r="35" spans="1:7" ht="18.75">
      <c r="A35" s="90" t="s">
        <v>296</v>
      </c>
      <c r="B35" s="63" t="s">
        <v>128</v>
      </c>
      <c r="C35" s="60">
        <v>1</v>
      </c>
      <c r="D35" s="70">
        <v>1760</v>
      </c>
      <c r="E35" s="69">
        <v>12388</v>
      </c>
      <c r="F35" s="71">
        <f>D35/D54</f>
        <v>0.004937495791906996</v>
      </c>
      <c r="G35" s="74">
        <f t="shared" si="0"/>
        <v>7.038636363636364</v>
      </c>
    </row>
    <row r="36" spans="1:7" ht="18.75">
      <c r="A36" s="89" t="s">
        <v>267</v>
      </c>
      <c r="B36" s="63" t="s">
        <v>130</v>
      </c>
      <c r="C36" s="60">
        <v>2</v>
      </c>
      <c r="D36" s="70">
        <v>1659</v>
      </c>
      <c r="E36" s="69">
        <v>10109</v>
      </c>
      <c r="F36" s="71">
        <f>D36/D54</f>
        <v>0.004654150862939605</v>
      </c>
      <c r="G36" s="74">
        <f aca="true" t="shared" si="1" ref="G36:G52">E36/D36</f>
        <v>6.093429776974081</v>
      </c>
    </row>
    <row r="37" spans="1:7" ht="18.75">
      <c r="A37" s="89" t="s">
        <v>268</v>
      </c>
      <c r="B37" s="63" t="s">
        <v>237</v>
      </c>
      <c r="C37" s="60">
        <v>1</v>
      </c>
      <c r="D37" s="70">
        <v>1500</v>
      </c>
      <c r="E37" s="69">
        <v>7500</v>
      </c>
      <c r="F37" s="71">
        <f>D37/D54</f>
        <v>0.004208093004466189</v>
      </c>
      <c r="G37" s="74">
        <f t="shared" si="1"/>
        <v>5</v>
      </c>
    </row>
    <row r="38" spans="1:7" ht="18.75">
      <c r="A38" s="89" t="s">
        <v>294</v>
      </c>
      <c r="B38" s="63" t="s">
        <v>166</v>
      </c>
      <c r="C38" s="60">
        <v>1</v>
      </c>
      <c r="D38" s="70">
        <v>1420</v>
      </c>
      <c r="E38" s="69">
        <v>8623</v>
      </c>
      <c r="F38" s="71">
        <f>D38/D54</f>
        <v>0.003983661377561326</v>
      </c>
      <c r="G38" s="74">
        <f t="shared" si="1"/>
        <v>6.072535211267605</v>
      </c>
    </row>
    <row r="39" spans="1:7" ht="18.75">
      <c r="A39" s="90" t="s">
        <v>270</v>
      </c>
      <c r="B39" s="63" t="s">
        <v>186</v>
      </c>
      <c r="C39" s="60">
        <v>1</v>
      </c>
      <c r="D39" s="70">
        <v>1301</v>
      </c>
      <c r="E39" s="69">
        <v>8269</v>
      </c>
      <c r="F39" s="71">
        <f>D39/D54</f>
        <v>0.0036498193325403415</v>
      </c>
      <c r="G39" s="74">
        <f t="shared" si="1"/>
        <v>6.355880092236741</v>
      </c>
    </row>
    <row r="40" spans="1:7" ht="18.75">
      <c r="A40" s="90" t="s">
        <v>296</v>
      </c>
      <c r="B40" s="63" t="s">
        <v>195</v>
      </c>
      <c r="C40" s="60">
        <v>2</v>
      </c>
      <c r="D40" s="70">
        <v>1296</v>
      </c>
      <c r="E40" s="69">
        <v>7681</v>
      </c>
      <c r="F40" s="71">
        <f>D40/D54</f>
        <v>0.0036357923558587874</v>
      </c>
      <c r="G40" s="74">
        <f t="shared" si="1"/>
        <v>5.926697530864198</v>
      </c>
    </row>
    <row r="41" spans="1:7" ht="18.75">
      <c r="A41" s="90" t="s">
        <v>269</v>
      </c>
      <c r="B41" s="63" t="s">
        <v>156</v>
      </c>
      <c r="C41" s="60">
        <v>2</v>
      </c>
      <c r="D41" s="70">
        <v>1230</v>
      </c>
      <c r="E41" s="69">
        <v>8383</v>
      </c>
      <c r="F41" s="71">
        <f>D41/D54</f>
        <v>0.003450636263662275</v>
      </c>
      <c r="G41" s="74">
        <f t="shared" si="1"/>
        <v>6.815447154471545</v>
      </c>
    </row>
    <row r="42" spans="1:7" ht="18.75">
      <c r="A42" s="90" t="s">
        <v>269</v>
      </c>
      <c r="B42" s="63" t="s">
        <v>150</v>
      </c>
      <c r="C42" s="60">
        <v>1</v>
      </c>
      <c r="D42" s="70">
        <v>1149</v>
      </c>
      <c r="E42" s="69">
        <v>9307</v>
      </c>
      <c r="F42" s="71">
        <f>D42/D54</f>
        <v>0.003223399241421101</v>
      </c>
      <c r="G42" s="74">
        <f t="shared" si="1"/>
        <v>8.100087032201914</v>
      </c>
    </row>
    <row r="43" spans="1:7" ht="18.75">
      <c r="A43" s="90" t="s">
        <v>270</v>
      </c>
      <c r="B43" s="63" t="s">
        <v>184</v>
      </c>
      <c r="C43" s="60">
        <v>1</v>
      </c>
      <c r="D43" s="70">
        <v>1106</v>
      </c>
      <c r="E43" s="69">
        <v>6778</v>
      </c>
      <c r="F43" s="71">
        <f>D43/D54</f>
        <v>0.003102767241959737</v>
      </c>
      <c r="G43" s="74">
        <f t="shared" si="1"/>
        <v>6.128390596745027</v>
      </c>
    </row>
    <row r="44" spans="1:7" ht="18.75">
      <c r="A44" s="90" t="s">
        <v>270</v>
      </c>
      <c r="B44" s="63" t="s">
        <v>234</v>
      </c>
      <c r="C44" s="60">
        <v>1</v>
      </c>
      <c r="D44" s="70">
        <v>1038</v>
      </c>
      <c r="E44" s="69">
        <v>6585</v>
      </c>
      <c r="F44" s="71">
        <f>D44/D54</f>
        <v>0.0029120003590906033</v>
      </c>
      <c r="G44" s="74">
        <f t="shared" si="1"/>
        <v>6.34393063583815</v>
      </c>
    </row>
    <row r="45" spans="1:7" ht="18.75">
      <c r="A45" s="89" t="s">
        <v>294</v>
      </c>
      <c r="B45" s="63" t="s">
        <v>103</v>
      </c>
      <c r="C45" s="60">
        <v>1</v>
      </c>
      <c r="D45" s="70">
        <v>990</v>
      </c>
      <c r="E45" s="69">
        <v>5635</v>
      </c>
      <c r="F45" s="71">
        <f>D45/D54</f>
        <v>0.002777341382947685</v>
      </c>
      <c r="G45" s="74">
        <f t="shared" si="1"/>
        <v>5.691919191919192</v>
      </c>
    </row>
    <row r="46" spans="1:7" ht="18.75">
      <c r="A46" s="89" t="s">
        <v>267</v>
      </c>
      <c r="B46" s="63" t="s">
        <v>123</v>
      </c>
      <c r="C46" s="60">
        <v>1</v>
      </c>
      <c r="D46" s="70">
        <v>854</v>
      </c>
      <c r="E46" s="69">
        <v>7365.5</v>
      </c>
      <c r="F46" s="71">
        <f>D46/D54</f>
        <v>0.002395807617209417</v>
      </c>
      <c r="G46" s="74">
        <f t="shared" si="1"/>
        <v>8.624707259953162</v>
      </c>
    </row>
    <row r="47" spans="1:7" ht="18.75">
      <c r="A47" s="89" t="s">
        <v>295</v>
      </c>
      <c r="B47" s="63" t="s">
        <v>285</v>
      </c>
      <c r="C47" s="60">
        <v>1</v>
      </c>
      <c r="D47" s="70">
        <v>831</v>
      </c>
      <c r="E47" s="69">
        <v>4184</v>
      </c>
      <c r="F47" s="71">
        <f>D47/D54</f>
        <v>0.002331283524474269</v>
      </c>
      <c r="G47" s="74">
        <f t="shared" si="1"/>
        <v>5.034897713598075</v>
      </c>
    </row>
    <row r="48" spans="1:7" ht="18.75">
      <c r="A48" s="90" t="s">
        <v>270</v>
      </c>
      <c r="B48" s="63" t="s">
        <v>145</v>
      </c>
      <c r="C48" s="60">
        <v>2</v>
      </c>
      <c r="D48" s="70">
        <v>730</v>
      </c>
      <c r="E48" s="69">
        <v>5110</v>
      </c>
      <c r="F48" s="71">
        <f>D48/D54</f>
        <v>0.0020479385955068786</v>
      </c>
      <c r="G48" s="74">
        <f t="shared" si="1"/>
        <v>7</v>
      </c>
    </row>
    <row r="49" spans="1:7" ht="18.75">
      <c r="A49" s="90" t="s">
        <v>269</v>
      </c>
      <c r="B49" s="63" t="s">
        <v>232</v>
      </c>
      <c r="C49" s="60">
        <v>1</v>
      </c>
      <c r="D49" s="70">
        <v>717</v>
      </c>
      <c r="E49" s="69">
        <v>3564</v>
      </c>
      <c r="F49" s="71">
        <f>D49/D54</f>
        <v>0.0020114684561348384</v>
      </c>
      <c r="G49" s="74">
        <f t="shared" si="1"/>
        <v>4.97071129707113</v>
      </c>
    </row>
    <row r="50" spans="1:7" ht="18.75">
      <c r="A50" s="90" t="s">
        <v>296</v>
      </c>
      <c r="B50" s="63" t="s">
        <v>245</v>
      </c>
      <c r="C50" s="60">
        <v>1</v>
      </c>
      <c r="D50" s="70">
        <v>584</v>
      </c>
      <c r="E50" s="69">
        <v>3211</v>
      </c>
      <c r="F50" s="71">
        <f>D50/D54</f>
        <v>0.001638350876405503</v>
      </c>
      <c r="G50" s="74">
        <f t="shared" si="1"/>
        <v>5.498287671232877</v>
      </c>
    </row>
    <row r="51" spans="1:7" ht="18.75">
      <c r="A51" s="89" t="s">
        <v>268</v>
      </c>
      <c r="B51" s="63" t="s">
        <v>288</v>
      </c>
      <c r="C51" s="60">
        <v>1</v>
      </c>
      <c r="D51" s="70">
        <v>417</v>
      </c>
      <c r="E51" s="69">
        <v>2349</v>
      </c>
      <c r="F51" s="71">
        <f>D51/D54</f>
        <v>0.0011698498552416006</v>
      </c>
      <c r="G51" s="74">
        <f t="shared" si="1"/>
        <v>5.633093525179856</v>
      </c>
    </row>
    <row r="52" spans="1:7" ht="19.5" thickBot="1">
      <c r="A52" s="90" t="s">
        <v>296</v>
      </c>
      <c r="B52" s="75" t="s">
        <v>229</v>
      </c>
      <c r="C52" s="76">
        <v>1</v>
      </c>
      <c r="D52" s="77">
        <v>307</v>
      </c>
      <c r="E52" s="78">
        <v>1402</v>
      </c>
      <c r="F52" s="87">
        <f>D52/D54</f>
        <v>0.0008612563682474134</v>
      </c>
      <c r="G52" s="79">
        <f t="shared" si="1"/>
        <v>4.5667752442996745</v>
      </c>
    </row>
    <row r="53" ht="13.5" thickBot="1"/>
    <row r="54" spans="2:5" ht="15.75" thickBot="1">
      <c r="B54" s="65" t="s">
        <v>261</v>
      </c>
      <c r="C54" s="66">
        <f>SUM(C4:C52)</f>
        <v>190</v>
      </c>
      <c r="D54" s="68">
        <f>SUM(D4:D52)</f>
        <v>356456</v>
      </c>
      <c r="E54" s="67">
        <f>SUM(E4:E52)</f>
        <v>3076291.5</v>
      </c>
    </row>
  </sheetData>
  <sheetProtection/>
  <autoFilter ref="A3:G52">
    <sortState ref="A4:G54">
      <sortCondition descending="1" sortBy="value" ref="D4:D54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7109375" style="0" bestFit="1" customWidth="1"/>
    <col min="3" max="3" width="9.00390625" style="0" customWidth="1"/>
    <col min="4" max="4" width="7.8515625" style="0" customWidth="1"/>
    <col min="5" max="5" width="14.421875" style="0" customWidth="1"/>
    <col min="6" max="6" width="18.00390625" style="0" bestFit="1" customWidth="1"/>
  </cols>
  <sheetData>
    <row r="1" ht="13.5" thickBot="1"/>
    <row r="2" spans="2:8" ht="37.5" customHeight="1">
      <c r="B2" s="58" t="s">
        <v>262</v>
      </c>
      <c r="C2" s="59" t="s">
        <v>266</v>
      </c>
      <c r="D2" s="59" t="s">
        <v>256</v>
      </c>
      <c r="E2" s="58" t="s">
        <v>257</v>
      </c>
      <c r="F2" s="58" t="s">
        <v>258</v>
      </c>
      <c r="G2" s="72" t="s">
        <v>274</v>
      </c>
      <c r="H2" s="73" t="s">
        <v>275</v>
      </c>
    </row>
    <row r="3" spans="2:8" ht="18.75">
      <c r="B3" s="63" t="s">
        <v>267</v>
      </c>
      <c r="C3" s="60">
        <v>11</v>
      </c>
      <c r="D3" s="60">
        <v>85</v>
      </c>
      <c r="E3" s="70">
        <v>193071</v>
      </c>
      <c r="F3" s="61">
        <v>1800976</v>
      </c>
      <c r="G3" s="71">
        <f>E3/E11</f>
        <v>0.5416404829768611</v>
      </c>
      <c r="H3" s="74">
        <f aca="true" t="shared" si="0" ref="H3:H9">F3/E3</f>
        <v>9.32805030273837</v>
      </c>
    </row>
    <row r="4" spans="2:8" ht="18.75">
      <c r="B4" s="63" t="s">
        <v>272</v>
      </c>
      <c r="C4" s="60">
        <v>8</v>
      </c>
      <c r="D4" s="60">
        <v>32</v>
      </c>
      <c r="E4" s="70">
        <v>61127</v>
      </c>
      <c r="F4" s="61">
        <v>535818</v>
      </c>
      <c r="G4" s="71">
        <f>E4/E11</f>
        <v>0.17148540072266985</v>
      </c>
      <c r="H4" s="74">
        <f t="shared" si="0"/>
        <v>8.76565183961261</v>
      </c>
    </row>
    <row r="5" spans="2:8" ht="18.75">
      <c r="B5" s="63" t="s">
        <v>268</v>
      </c>
      <c r="C5" s="60">
        <v>7</v>
      </c>
      <c r="D5" s="60">
        <v>22</v>
      </c>
      <c r="E5" s="70">
        <v>34838</v>
      </c>
      <c r="F5" s="61">
        <v>274059</v>
      </c>
      <c r="G5" s="71">
        <f>E5/E11</f>
        <v>0.09773436272639541</v>
      </c>
      <c r="H5" s="74">
        <f t="shared" si="0"/>
        <v>7.866668580285895</v>
      </c>
    </row>
    <row r="6" spans="2:8" ht="18.75">
      <c r="B6" s="63" t="s">
        <v>269</v>
      </c>
      <c r="C6" s="60">
        <v>7</v>
      </c>
      <c r="D6" s="60">
        <v>22</v>
      </c>
      <c r="E6" s="70">
        <v>32637</v>
      </c>
      <c r="F6" s="61">
        <v>248152.5</v>
      </c>
      <c r="G6" s="71">
        <f>E6/E11</f>
        <v>0.09155968759117535</v>
      </c>
      <c r="H6" s="74">
        <f t="shared" si="0"/>
        <v>7.6034102399117565</v>
      </c>
    </row>
    <row r="7" spans="2:8" ht="18.75">
      <c r="B7" s="63" t="s">
        <v>270</v>
      </c>
      <c r="C7" s="60">
        <v>9</v>
      </c>
      <c r="D7" s="60">
        <v>17</v>
      </c>
      <c r="E7" s="70">
        <v>19657</v>
      </c>
      <c r="F7" s="61">
        <v>126927</v>
      </c>
      <c r="G7" s="71">
        <f>E7/E11</f>
        <v>0.05514565612586125</v>
      </c>
      <c r="H7" s="74">
        <f t="shared" si="0"/>
        <v>6.457089077682251</v>
      </c>
    </row>
    <row r="8" spans="2:8" ht="18.75">
      <c r="B8" s="63" t="s">
        <v>271</v>
      </c>
      <c r="C8" s="60">
        <v>5</v>
      </c>
      <c r="D8" s="60">
        <v>9</v>
      </c>
      <c r="E8" s="70">
        <v>10893</v>
      </c>
      <c r="F8" s="61">
        <v>66196</v>
      </c>
      <c r="G8" s="71">
        <f>E8/E11</f>
        <v>0.030559171398433466</v>
      </c>
      <c r="H8" s="74">
        <f t="shared" si="0"/>
        <v>6.076930138621133</v>
      </c>
    </row>
    <row r="9" spans="2:8" ht="18.75">
      <c r="B9" s="63" t="s">
        <v>273</v>
      </c>
      <c r="C9" s="60">
        <v>2</v>
      </c>
      <c r="D9" s="60">
        <v>3</v>
      </c>
      <c r="E9" s="70">
        <v>4233</v>
      </c>
      <c r="F9" s="61">
        <v>24163</v>
      </c>
      <c r="G9" s="71">
        <f>E9/E11</f>
        <v>0.011875238458603587</v>
      </c>
      <c r="H9" s="74">
        <f t="shared" si="0"/>
        <v>5.708244743680605</v>
      </c>
    </row>
    <row r="10" spans="2:5" ht="13.5" thickBot="1">
      <c r="B10" s="62"/>
      <c r="E10" s="64"/>
    </row>
    <row r="11" spans="2:6" ht="15.75" thickBot="1">
      <c r="B11" s="65" t="s">
        <v>261</v>
      </c>
      <c r="C11" s="66">
        <f>SUM(C3:C9)</f>
        <v>49</v>
      </c>
      <c r="D11" s="66">
        <f>SUM(D3:D9)</f>
        <v>190</v>
      </c>
      <c r="E11" s="68">
        <f>SUM(E3:E9)</f>
        <v>356456</v>
      </c>
      <c r="F11" s="67">
        <f>SUM(F3:F9)</f>
        <v>3076291.5</v>
      </c>
    </row>
  </sheetData>
  <sheetProtection/>
  <autoFilter ref="B2:H2">
    <sortState ref="B3:H11">
      <sortCondition descending="1" sortBy="value" ref="E3:E11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7.57421875" style="0" customWidth="1"/>
    <col min="4" max="4" width="14.28125" style="64" customWidth="1"/>
    <col min="5" max="5" width="18.00390625" style="0" bestFit="1" customWidth="1"/>
    <col min="6" max="6" width="9.00390625" style="0" customWidth="1"/>
    <col min="7" max="7" width="9.421875" style="0" customWidth="1"/>
  </cols>
  <sheetData>
    <row r="1" ht="13.5" thickBot="1"/>
    <row r="2" spans="2:7" ht="48.75" customHeight="1">
      <c r="B2" s="58" t="s">
        <v>262</v>
      </c>
      <c r="C2" s="59" t="s">
        <v>256</v>
      </c>
      <c r="D2" s="58" t="s">
        <v>257</v>
      </c>
      <c r="E2" s="58" t="s">
        <v>258</v>
      </c>
      <c r="F2" s="72" t="s">
        <v>274</v>
      </c>
      <c r="G2" s="73" t="s">
        <v>275</v>
      </c>
    </row>
    <row r="3" spans="2:7" ht="18.75">
      <c r="B3" s="63" t="s">
        <v>10</v>
      </c>
      <c r="C3" s="60">
        <v>23</v>
      </c>
      <c r="D3" s="70">
        <v>53229</v>
      </c>
      <c r="E3" s="61">
        <v>583697.5</v>
      </c>
      <c r="F3" s="71">
        <f>D3/D21</f>
        <v>0.1493283883564872</v>
      </c>
      <c r="G3" s="74">
        <f aca="true" t="shared" si="0" ref="G3:G19">E3/D3</f>
        <v>10.965779931991959</v>
      </c>
    </row>
    <row r="4" spans="2:7" ht="18.75">
      <c r="B4" s="63" t="s">
        <v>19</v>
      </c>
      <c r="C4" s="60">
        <v>20</v>
      </c>
      <c r="D4" s="70">
        <v>52177</v>
      </c>
      <c r="E4" s="61">
        <v>559089</v>
      </c>
      <c r="F4" s="71">
        <f>D4/D21</f>
        <v>0.14637711246268825</v>
      </c>
      <c r="G4" s="74">
        <f t="shared" si="0"/>
        <v>10.715238515054526</v>
      </c>
    </row>
    <row r="5" spans="2:7" ht="18.75">
      <c r="B5" s="63" t="s">
        <v>26</v>
      </c>
      <c r="C5" s="60">
        <v>10</v>
      </c>
      <c r="D5" s="70">
        <v>21257</v>
      </c>
      <c r="E5" s="61">
        <v>177689</v>
      </c>
      <c r="F5" s="71">
        <f>D5/D21</f>
        <v>0.05963428866395853</v>
      </c>
      <c r="G5" s="74">
        <f t="shared" si="0"/>
        <v>8.359081714258833</v>
      </c>
    </row>
    <row r="6" spans="2:7" ht="18.75">
      <c r="B6" s="63" t="s">
        <v>24</v>
      </c>
      <c r="C6" s="60">
        <v>6</v>
      </c>
      <c r="D6" s="70">
        <v>17211</v>
      </c>
      <c r="E6" s="61">
        <v>139138</v>
      </c>
      <c r="F6" s="71">
        <f>D6/D21</f>
        <v>0.048283659133245053</v>
      </c>
      <c r="G6" s="74">
        <f t="shared" si="0"/>
        <v>8.084248445761432</v>
      </c>
    </row>
    <row r="7" spans="2:7" ht="18.75">
      <c r="B7" s="63" t="s">
        <v>31</v>
      </c>
      <c r="C7" s="60">
        <v>3</v>
      </c>
      <c r="D7" s="70">
        <v>11843</v>
      </c>
      <c r="E7" s="61">
        <v>75450</v>
      </c>
      <c r="F7" s="71">
        <f>D7/D21</f>
        <v>0.033224296967928724</v>
      </c>
      <c r="G7" s="74">
        <f t="shared" si="0"/>
        <v>6.370851980072617</v>
      </c>
    </row>
    <row r="8" spans="2:7" ht="18.75">
      <c r="B8" s="63" t="s">
        <v>72</v>
      </c>
      <c r="C8" s="60">
        <v>2</v>
      </c>
      <c r="D8" s="70">
        <v>7330</v>
      </c>
      <c r="E8" s="61">
        <v>73989</v>
      </c>
      <c r="F8" s="71">
        <f>D8/D21</f>
        <v>0.020563547815158113</v>
      </c>
      <c r="G8" s="74">
        <f t="shared" si="0"/>
        <v>10.093997271487039</v>
      </c>
    </row>
    <row r="9" spans="2:7" ht="18.75">
      <c r="B9" s="63" t="s">
        <v>134</v>
      </c>
      <c r="C9" s="60">
        <v>4</v>
      </c>
      <c r="D9" s="70">
        <v>5762</v>
      </c>
      <c r="E9" s="61">
        <v>29357</v>
      </c>
      <c r="F9" s="71">
        <f>D9/D21</f>
        <v>0.016164687927822788</v>
      </c>
      <c r="G9" s="74">
        <f t="shared" si="0"/>
        <v>5.094932315168344</v>
      </c>
    </row>
    <row r="10" spans="2:7" ht="18.75">
      <c r="B10" s="63" t="s">
        <v>216</v>
      </c>
      <c r="C10" s="60">
        <v>3</v>
      </c>
      <c r="D10" s="70">
        <v>4217</v>
      </c>
      <c r="E10" s="61">
        <v>29135</v>
      </c>
      <c r="F10" s="71">
        <f>D10/D21</f>
        <v>0.011830352133222614</v>
      </c>
      <c r="G10" s="74">
        <f t="shared" si="0"/>
        <v>6.908940004742708</v>
      </c>
    </row>
    <row r="11" spans="2:7" ht="18.75">
      <c r="B11" s="63" t="s">
        <v>263</v>
      </c>
      <c r="C11" s="60">
        <v>3</v>
      </c>
      <c r="D11" s="70">
        <v>4018</v>
      </c>
      <c r="E11" s="61">
        <v>27513</v>
      </c>
      <c r="F11" s="71">
        <f>D11/D21</f>
        <v>0.011272078461296766</v>
      </c>
      <c r="G11" s="74">
        <f t="shared" si="0"/>
        <v>6.847436535589845</v>
      </c>
    </row>
    <row r="12" spans="2:7" ht="18.75">
      <c r="B12" s="63" t="s">
        <v>66</v>
      </c>
      <c r="C12" s="60">
        <v>3</v>
      </c>
      <c r="D12" s="70">
        <v>3483</v>
      </c>
      <c r="E12" s="61">
        <v>24876</v>
      </c>
      <c r="F12" s="71">
        <f>D12/D21</f>
        <v>0.009771191956370492</v>
      </c>
      <c r="G12" s="74">
        <f t="shared" si="0"/>
        <v>7.142118863049095</v>
      </c>
    </row>
    <row r="13" spans="2:7" ht="18.75">
      <c r="B13" s="63" t="s">
        <v>208</v>
      </c>
      <c r="C13" s="60">
        <v>2</v>
      </c>
      <c r="D13" s="70">
        <v>2844</v>
      </c>
      <c r="E13" s="61">
        <v>16146</v>
      </c>
      <c r="F13" s="71">
        <f>D13/D21</f>
        <v>0.007978544336467896</v>
      </c>
      <c r="G13" s="74">
        <f t="shared" si="0"/>
        <v>5.677215189873418</v>
      </c>
    </row>
    <row r="14" spans="2:7" ht="18.75">
      <c r="B14" s="63" t="s">
        <v>34</v>
      </c>
      <c r="C14" s="60">
        <v>4</v>
      </c>
      <c r="D14" s="70">
        <v>2798</v>
      </c>
      <c r="E14" s="61">
        <v>19314</v>
      </c>
      <c r="F14" s="71">
        <f>D14/D21</f>
        <v>0.007849496150997599</v>
      </c>
      <c r="G14" s="74">
        <f t="shared" si="0"/>
        <v>6.902787705503932</v>
      </c>
    </row>
    <row r="15" spans="2:7" ht="18.75">
      <c r="B15" s="63" t="s">
        <v>129</v>
      </c>
      <c r="C15" s="60">
        <v>2</v>
      </c>
      <c r="D15" s="70">
        <v>2276</v>
      </c>
      <c r="E15" s="61">
        <v>15778</v>
      </c>
      <c r="F15" s="71">
        <f>D15/D21</f>
        <v>0.006385079785443365</v>
      </c>
      <c r="G15" s="74">
        <f t="shared" si="0"/>
        <v>6.9323374340949035</v>
      </c>
    </row>
    <row r="16" spans="2:7" ht="18.75">
      <c r="B16" s="63" t="s">
        <v>264</v>
      </c>
      <c r="C16" s="60">
        <v>2</v>
      </c>
      <c r="D16" s="70">
        <v>2176</v>
      </c>
      <c r="E16" s="61">
        <v>13584.5</v>
      </c>
      <c r="F16" s="71">
        <f>D16/D21</f>
        <v>0.006104540251812286</v>
      </c>
      <c r="G16" s="74">
        <f t="shared" si="0"/>
        <v>6.242876838235294</v>
      </c>
    </row>
    <row r="17" spans="2:7" ht="18.75">
      <c r="B17" s="63" t="s">
        <v>41</v>
      </c>
      <c r="C17" s="60">
        <v>3</v>
      </c>
      <c r="D17" s="70">
        <v>2102</v>
      </c>
      <c r="E17" s="61">
        <v>15749</v>
      </c>
      <c r="F17" s="71">
        <f>D17/D21</f>
        <v>0.005896940996925287</v>
      </c>
      <c r="G17" s="74">
        <f t="shared" si="0"/>
        <v>7.492388201712655</v>
      </c>
    </row>
    <row r="18" spans="2:7" ht="18.75">
      <c r="B18" s="63" t="s">
        <v>51</v>
      </c>
      <c r="C18" s="60">
        <v>3</v>
      </c>
      <c r="D18" s="70">
        <v>1643</v>
      </c>
      <c r="E18" s="61">
        <v>15460</v>
      </c>
      <c r="F18" s="71">
        <f>D18/D21</f>
        <v>0.004609264537558633</v>
      </c>
      <c r="G18" s="74">
        <f t="shared" si="0"/>
        <v>9.409616555082167</v>
      </c>
    </row>
    <row r="19" spans="2:7" ht="18.75">
      <c r="B19" s="63" t="s">
        <v>265</v>
      </c>
      <c r="C19" s="60">
        <v>97</v>
      </c>
      <c r="D19" s="70">
        <v>162090</v>
      </c>
      <c r="E19" s="61">
        <v>1260326.5</v>
      </c>
      <c r="F19" s="71">
        <f>D19/D21</f>
        <v>0.45472653006261643</v>
      </c>
      <c r="G19" s="74">
        <f t="shared" si="0"/>
        <v>7.775473502375224</v>
      </c>
    </row>
    <row r="20" ht="13.5" thickBot="1">
      <c r="B20" s="62"/>
    </row>
    <row r="21" spans="2:5" ht="15.75" thickBot="1">
      <c r="B21" s="65" t="s">
        <v>261</v>
      </c>
      <c r="C21" s="66">
        <f>SUM(C3:C19)</f>
        <v>190</v>
      </c>
      <c r="D21" s="68">
        <f>SUM(D3:D19)</f>
        <v>356456</v>
      </c>
      <c r="E21" s="67">
        <f>SUM(E3:E19)</f>
        <v>3076291.5</v>
      </c>
    </row>
  </sheetData>
  <sheetProtection/>
  <autoFilter ref="B2:G19">
    <sortState ref="B3:G21">
      <sortCondition descending="1" sortBy="value" ref="D3:D21"/>
    </sortState>
  </autoFilter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F18" sqref="F18"/>
    </sheetView>
  </sheetViews>
  <sheetFormatPr defaultColWidth="9.140625" defaultRowHeight="12.75"/>
  <cols>
    <col min="5" max="5" width="14.57421875" style="0" bestFit="1" customWidth="1"/>
    <col min="6" max="6" width="16.421875" style="0" bestFit="1" customWidth="1"/>
    <col min="7" max="7" width="10.7109375" style="0" customWidth="1"/>
    <col min="8" max="8" width="10.28125" style="0" customWidth="1"/>
  </cols>
  <sheetData>
    <row r="1" ht="15.75">
      <c r="C1" s="105" t="s">
        <v>304</v>
      </c>
    </row>
    <row r="2" ht="13.5" thickBot="1"/>
    <row r="3" spans="2:9" ht="45">
      <c r="B3" s="58" t="s">
        <v>297</v>
      </c>
      <c r="C3" s="58" t="s">
        <v>298</v>
      </c>
      <c r="D3" s="58" t="s">
        <v>299</v>
      </c>
      <c r="E3" s="88" t="s">
        <v>257</v>
      </c>
      <c r="F3" s="58" t="s">
        <v>258</v>
      </c>
      <c r="G3" s="58" t="s">
        <v>300</v>
      </c>
      <c r="H3" s="58" t="s">
        <v>301</v>
      </c>
      <c r="I3" s="73" t="s">
        <v>275</v>
      </c>
    </row>
    <row r="4" spans="2:9" ht="15.75">
      <c r="B4" s="94">
        <v>1</v>
      </c>
      <c r="C4" s="99">
        <v>149</v>
      </c>
      <c r="D4" s="102">
        <v>185</v>
      </c>
      <c r="E4" s="108">
        <v>99546</v>
      </c>
      <c r="F4" s="96">
        <v>914801.25</v>
      </c>
      <c r="G4" s="111">
        <f aca="true" t="shared" si="0" ref="G4:G9">E4/C4</f>
        <v>668.0939597315436</v>
      </c>
      <c r="H4" s="111">
        <f aca="true" t="shared" si="1" ref="H4:I9">E4/D4</f>
        <v>538.0864864864865</v>
      </c>
      <c r="I4" s="92">
        <f t="shared" si="1"/>
        <v>9.189733891869086</v>
      </c>
    </row>
    <row r="5" spans="2:9" ht="15.75">
      <c r="B5" s="94">
        <v>2</v>
      </c>
      <c r="C5" s="100">
        <v>149</v>
      </c>
      <c r="D5" s="103">
        <v>156</v>
      </c>
      <c r="E5" s="109">
        <v>119641</v>
      </c>
      <c r="F5" s="97">
        <v>1079628.75</v>
      </c>
      <c r="G5" s="112">
        <f t="shared" si="0"/>
        <v>802.9597315436241</v>
      </c>
      <c r="H5" s="112">
        <f t="shared" si="1"/>
        <v>766.9294871794872</v>
      </c>
      <c r="I5" s="92">
        <f t="shared" si="1"/>
        <v>9.023902759087603</v>
      </c>
    </row>
    <row r="6" spans="2:9" ht="15.75">
      <c r="B6" s="94">
        <v>3</v>
      </c>
      <c r="C6" s="100">
        <v>140</v>
      </c>
      <c r="D6" s="103">
        <v>140</v>
      </c>
      <c r="E6" s="109">
        <v>66368</v>
      </c>
      <c r="F6" s="97">
        <v>565045</v>
      </c>
      <c r="G6" s="112">
        <f t="shared" si="0"/>
        <v>474.0571428571429</v>
      </c>
      <c r="H6" s="112">
        <f t="shared" si="1"/>
        <v>474.0571428571429</v>
      </c>
      <c r="I6" s="92">
        <f t="shared" si="1"/>
        <v>8.513816899710704</v>
      </c>
    </row>
    <row r="7" spans="2:9" ht="15.75">
      <c r="B7" s="94">
        <v>4</v>
      </c>
      <c r="C7" s="100">
        <v>102</v>
      </c>
      <c r="D7" s="103">
        <v>102</v>
      </c>
      <c r="E7" s="109">
        <v>37312</v>
      </c>
      <c r="F7" s="97">
        <v>292511.5</v>
      </c>
      <c r="G7" s="112">
        <f t="shared" si="0"/>
        <v>365.80392156862746</v>
      </c>
      <c r="H7" s="112">
        <f t="shared" si="1"/>
        <v>365.80392156862746</v>
      </c>
      <c r="I7" s="92">
        <f t="shared" si="1"/>
        <v>7.839609240994855</v>
      </c>
    </row>
    <row r="8" spans="2:9" ht="15.75">
      <c r="B8" s="94">
        <v>5</v>
      </c>
      <c r="C8" s="100">
        <v>74</v>
      </c>
      <c r="D8" s="103">
        <v>74</v>
      </c>
      <c r="E8" s="109">
        <v>19978</v>
      </c>
      <c r="F8" s="97">
        <v>143175</v>
      </c>
      <c r="G8" s="112">
        <f t="shared" si="0"/>
        <v>269.97297297297297</v>
      </c>
      <c r="H8" s="112">
        <f t="shared" si="1"/>
        <v>269.97297297297297</v>
      </c>
      <c r="I8" s="92">
        <f t="shared" si="1"/>
        <v>7.166633296626289</v>
      </c>
    </row>
    <row r="9" spans="2:9" ht="16.5" thickBot="1">
      <c r="B9" s="95">
        <v>6</v>
      </c>
      <c r="C9" s="101">
        <v>55</v>
      </c>
      <c r="D9" s="104">
        <v>55</v>
      </c>
      <c r="E9" s="110">
        <v>13611</v>
      </c>
      <c r="F9" s="98">
        <v>81130</v>
      </c>
      <c r="G9" s="113">
        <f t="shared" si="0"/>
        <v>247.47272727272727</v>
      </c>
      <c r="H9" s="113">
        <f t="shared" si="1"/>
        <v>247.47272727272727</v>
      </c>
      <c r="I9" s="93">
        <f t="shared" si="1"/>
        <v>5.960620086694585</v>
      </c>
    </row>
    <row r="10" spans="5:6" ht="15">
      <c r="E10" s="106">
        <f>E4+E5+E6+E7+E8+E9</f>
        <v>356456</v>
      </c>
      <c r="F10" s="107">
        <f>F4+F5+F6+F7+F8+F9</f>
        <v>3076291.5</v>
      </c>
    </row>
    <row r="13" ht="15.75">
      <c r="B13" s="105" t="s">
        <v>302</v>
      </c>
    </row>
    <row r="14" ht="18">
      <c r="B14" s="105" t="s">
        <v>303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Muhteşem Film</dc:creator>
  <cp:keywords/>
  <dc:description/>
  <cp:lastModifiedBy>MFP</cp:lastModifiedBy>
  <cp:lastPrinted>2009-12-11T14:54:24Z</cp:lastPrinted>
  <dcterms:created xsi:type="dcterms:W3CDTF">2009-12-11T14:02:45Z</dcterms:created>
  <dcterms:modified xsi:type="dcterms:W3CDTF">2010-01-06T18:07:10Z</dcterms:modified>
  <cp:category/>
  <cp:version/>
  <cp:contentType/>
  <cp:contentStatus/>
</cp:coreProperties>
</file>