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<sst xmlns="http://schemas.openxmlformats.org/spreadsheetml/2006/main" count="40" uniqueCount="28">
  <si>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</si>
  <si>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</si>
  <si>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</si>
  <si>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</si>
  <si>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</si>
  <si>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</si>
  <si>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</si>
  <si>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</si>
  <si>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</si>
  <si>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</si>
  <si>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</si>
  <si>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</si>
  <si>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</si>
  <si>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</si>
  <si>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</si>
  <si>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</si>
  <si>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</si>
  <si>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</si>
  <si>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</si>
  <si>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</si>
  <si>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UMUT SANAT WEEKEND BOX OFFICE &amp; ADMISSION REPORT</t>
  </si>
  <si>
    <t>CLIVE BARKER'S BOOK OF BLOOD</t>
  </si>
  <si>
    <t>ÖZEN FİLM</t>
  </si>
  <si>
    <t>ÖZEN/UMUT SANAT</t>
  </si>
  <si>
    <t>TÜRKİYE'S WEEKEND MARKET DATAS</t>
  </si>
  <si>
    <t>WEEKEND: 34                    21.08 - 23.08.2009</t>
  </si>
  <si>
    <t>HOW TO LOSE FRIENDS &amp; ALIENATE PEOPLE</t>
  </si>
  <si>
    <t>DATE : 25.08.2009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</si>
</sst>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4594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887700" y="0"/>
          <a:ext cx="24288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4" zoomScaleNormal="64" zoomScalePageLayoutView="0" workbookViewId="0" topLeftCell="A1">
      <selection activeCell="C5" sqref="C5"/>
    </sheetView>
  </sheetViews>
  <sheetFormatPr defaultColWidth="38.57421875" defaultRowHeight="12.75"/>
  <cols>
    <col min="1" max="1" width="3.7109375" style="13" bestFit="1" customWidth="1"/>
    <col min="2" max="2" width="1.7109375" style="47" customWidth="1"/>
    <col min="3" max="3" width="38.421875" style="20" customWidth="1"/>
    <col min="4" max="4" width="10.00390625" style="20" bestFit="1" customWidth="1"/>
    <col min="5" max="5" width="17.7109375" style="20" bestFit="1" customWidth="1"/>
    <col min="6" max="6" width="17.421875" style="48" customWidth="1"/>
    <col min="7" max="7" width="5.7109375" style="54" bestFit="1" customWidth="1"/>
    <col min="8" max="8" width="7.421875" style="54" bestFit="1" customWidth="1"/>
    <col min="9" max="9" width="9.28125" style="54" customWidth="1"/>
    <col min="10" max="10" width="16.140625" style="20" customWidth="1"/>
    <col min="11" max="11" width="7.00390625" style="20" bestFit="1" customWidth="1"/>
    <col min="12" max="12" width="16.140625" style="20" customWidth="1"/>
    <col min="13" max="13" width="7.00390625" style="20" bestFit="1" customWidth="1"/>
    <col min="14" max="14" width="16.140625" style="20" customWidth="1"/>
    <col min="15" max="15" width="8.00390625" style="20" bestFit="1" customWidth="1"/>
    <col min="16" max="16" width="16.140625" style="49" customWidth="1"/>
    <col min="17" max="17" width="8.28125" style="32" customWidth="1"/>
    <col min="18" max="19" width="9.421875" style="32" bestFit="1" customWidth="1"/>
    <col min="20" max="20" width="11.140625" style="69" bestFit="1" customWidth="1"/>
    <col min="21" max="21" width="9.421875" style="32" bestFit="1" customWidth="1"/>
    <col min="22" max="22" width="12.8515625" style="69" bestFit="1" customWidth="1"/>
    <col min="23" max="23" width="8.8515625" style="32" customWidth="1"/>
    <col min="24" max="24" width="9.42187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50.25">
      <c r="A2" s="88" t="s">
        <v>20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0" t="s">
        <v>25</v>
      </c>
      <c r="P3" s="91"/>
      <c r="Q3" s="91"/>
      <c r="R3" s="91"/>
      <c r="S3" s="91"/>
      <c r="T3" s="91"/>
      <c r="U3" s="91"/>
      <c r="V3" s="91"/>
      <c r="W3" s="91"/>
      <c r="X3" s="92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3" t="s">
        <v>27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7" t="s">
        <v>0</v>
      </c>
      <c r="D6" s="98" t="s">
        <v>8</v>
      </c>
      <c r="E6" s="98" t="s">
        <v>1</v>
      </c>
      <c r="F6" s="98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7"/>
      <c r="D7" s="98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21</v>
      </c>
      <c r="D8" s="2">
        <v>39941</v>
      </c>
      <c r="E8" s="83" t="s">
        <v>22</v>
      </c>
      <c r="F8" s="51" t="s">
        <v>23</v>
      </c>
      <c r="G8" s="83">
        <v>48</v>
      </c>
      <c r="H8" s="51">
        <v>1</v>
      </c>
      <c r="I8" s="51">
        <v>16</v>
      </c>
      <c r="J8" s="4">
        <v>21</v>
      </c>
      <c r="K8" s="5">
        <v>3</v>
      </c>
      <c r="L8" s="4">
        <v>48</v>
      </c>
      <c r="M8" s="5">
        <v>6</v>
      </c>
      <c r="N8" s="4">
        <v>53</v>
      </c>
      <c r="O8" s="5">
        <v>7</v>
      </c>
      <c r="P8" s="55">
        <f>+J8+L8+N8</f>
        <v>122</v>
      </c>
      <c r="Q8" s="58">
        <f>+K8+M8+O8</f>
        <v>16</v>
      </c>
      <c r="R8" s="10">
        <f>+Q8/H8</f>
        <v>16</v>
      </c>
      <c r="S8" s="59">
        <f>+P8/Q8</f>
        <v>7.625</v>
      </c>
      <c r="T8" s="4">
        <v>28</v>
      </c>
      <c r="U8" s="60">
        <f>(+T8-P8)/T8</f>
        <v>-3.357142857142857</v>
      </c>
      <c r="V8" s="4">
        <v>171824.25</v>
      </c>
      <c r="W8" s="5">
        <v>23033</v>
      </c>
      <c r="X8" s="61">
        <f>V8/W8</f>
        <v>7.459916207181001</v>
      </c>
      <c r="Z8" s="26"/>
    </row>
    <row r="9" spans="1:26" s="29" customFormat="1" ht="18">
      <c r="A9" s="28">
        <v>2</v>
      </c>
      <c r="B9" s="15"/>
      <c r="C9" s="1" t="s">
        <v>26</v>
      </c>
      <c r="D9" s="2">
        <v>39926</v>
      </c>
      <c r="E9" s="83" t="s">
        <v>22</v>
      </c>
      <c r="F9" s="51" t="s">
        <v>23</v>
      </c>
      <c r="G9" s="83">
        <v>25</v>
      </c>
      <c r="H9" s="51">
        <v>2</v>
      </c>
      <c r="I9" s="51">
        <v>14</v>
      </c>
      <c r="J9" s="4">
        <v>45</v>
      </c>
      <c r="K9" s="5">
        <v>7</v>
      </c>
      <c r="L9" s="4">
        <v>72</v>
      </c>
      <c r="M9" s="5">
        <v>11</v>
      </c>
      <c r="N9" s="4">
        <v>52</v>
      </c>
      <c r="O9" s="5">
        <v>8</v>
      </c>
      <c r="P9" s="55">
        <f>+J9+L9+N9</f>
        <v>169</v>
      </c>
      <c r="Q9" s="58">
        <f>+K9+M9+O9</f>
        <v>26</v>
      </c>
      <c r="R9" s="10">
        <f>+Q9/H9</f>
        <v>13</v>
      </c>
      <c r="S9" s="59">
        <f>+P9/Q9</f>
        <v>6.5</v>
      </c>
      <c r="T9" s="4">
        <v>182</v>
      </c>
      <c r="U9" s="60">
        <f>(+T9-P9)/T9</f>
        <v>0.07142857142857142</v>
      </c>
      <c r="V9" s="4">
        <v>105355.5</v>
      </c>
      <c r="W9" s="5">
        <v>12208</v>
      </c>
      <c r="X9" s="61">
        <f>V9/W9</f>
        <v>8.630037680209698</v>
      </c>
      <c r="Z9" s="30"/>
    </row>
    <row r="10" spans="1:26" s="29" customFormat="1" ht="18">
      <c r="A10" s="28">
        <v>3</v>
      </c>
      <c r="B10" s="15"/>
      <c r="C10" s="1"/>
      <c r="D10" s="2"/>
      <c r="E10" s="83"/>
      <c r="F10" s="51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51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6" t="s">
        <v>17</v>
      </c>
      <c r="C19" s="96"/>
      <c r="D19" s="96"/>
      <c r="E19" s="96"/>
      <c r="F19" s="96"/>
      <c r="G19" s="74"/>
      <c r="H19" s="74">
        <f>SUM(H8:H18)</f>
        <v>3</v>
      </c>
      <c r="I19" s="73"/>
      <c r="J19" s="75"/>
      <c r="K19" s="76"/>
      <c r="L19" s="75"/>
      <c r="M19" s="76"/>
      <c r="N19" s="75"/>
      <c r="O19" s="76"/>
      <c r="P19" s="75">
        <f>SUM(P8:P18)</f>
        <v>291</v>
      </c>
      <c r="Q19" s="76">
        <f>SUM(Q8:Q18)</f>
        <v>42</v>
      </c>
      <c r="R19" s="77">
        <f>P19/H19</f>
        <v>97</v>
      </c>
      <c r="S19" s="78">
        <f>P19/Q19</f>
        <v>6.928571428571429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2009-08-25T09:52:57Z</cp:lastPrinted>
  <dcterms:created xsi:type="dcterms:W3CDTF">2006-03-15T09:07:04Z</dcterms:created>
  <dcterms:modified xsi:type="dcterms:W3CDTF">2009-08-28T04:19:24Z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-358213749</vt:i4>
  </property>
  <property fmtid="{D5CDD505-2E9C-101B-9397-08002B2CF9AE}" pid="3" name="_EmailSubject">
    <vt:lpwstr>Weekend Box Office - WE: 34-2009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2017176621</vt:i4>
  </property>
  <property fmtid="{D5CDD505-2E9C-101B-9397-08002B2CF9AE}" pid="7" name="_ReviewingToolsShownOnce">
    <vt:lpwstr/>
  </property>
</Properties>
</file>