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<sst xmlns="http://schemas.openxmlformats.org/spreadsheetml/2006/main" count="43" uniqueCount="29">
  <si>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</si>
  <si>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</si>
  <si>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</si>
  <si>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</si>
  <si>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</si>
  <si>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</si>
  <si>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</si>
  <si>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</si>
  <si>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</si>
  <si>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</si>
  <si>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</si>
  <si>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</si>
  <si>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</si>
  <si>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</si>
  <si>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</si>
  <si>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</si>
  <si>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</si>
  <si>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</si>
  <si>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</si>
  <si>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</si>
  <si>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</si>
  <si>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OUTLANDER</t>
  </si>
  <si>
    <t>CLIVE BARKER'S BOOK OF BLOOD</t>
  </si>
  <si>
    <t>TURKIYE'S WEEKEND MARKET DATAS</t>
  </si>
  <si>
    <t>OZEN/UMUT SANAT</t>
  </si>
  <si>
    <t>WEEKEND: 25                    19.06 - 21.06.2009</t>
  </si>
  <si>
    <t>DATE : 22.06.2009</t>
  </si>
  <si>
    <t>OZEN FILM</t>
  </si>
  <si>
    <t>DONKEY XOTE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</si>
</sst>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59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39941</v>
      </c>
      <c r="E8" s="83" t="s">
        <v>27</v>
      </c>
      <c r="F8" s="51" t="s">
        <v>24</v>
      </c>
      <c r="G8" s="83">
        <v>48</v>
      </c>
      <c r="H8" s="51">
        <v>12</v>
      </c>
      <c r="I8" s="51">
        <v>7</v>
      </c>
      <c r="J8" s="4">
        <v>821.5</v>
      </c>
      <c r="K8" s="5">
        <v>178</v>
      </c>
      <c r="L8" s="4">
        <v>872</v>
      </c>
      <c r="M8" s="5">
        <v>130</v>
      </c>
      <c r="N8" s="4">
        <v>972.5</v>
      </c>
      <c r="O8" s="5">
        <v>154</v>
      </c>
      <c r="P8" s="55">
        <f aca="true" t="shared" si="0" ref="P8:Q10">+J8+L8+N8</f>
        <v>2666</v>
      </c>
      <c r="Q8" s="58">
        <f t="shared" si="0"/>
        <v>462</v>
      </c>
      <c r="R8" s="10">
        <f>+Q8/H8</f>
        <v>38.5</v>
      </c>
      <c r="S8" s="59">
        <f>+P8/Q8</f>
        <v>5.770562770562771</v>
      </c>
      <c r="T8" s="4">
        <v>4440.5</v>
      </c>
      <c r="U8" s="60">
        <f>(+T8-P8)/T8</f>
        <v>0.39961716022970384</v>
      </c>
      <c r="V8" s="4">
        <v>162064.75</v>
      </c>
      <c r="W8" s="5">
        <v>21527</v>
      </c>
      <c r="X8" s="61">
        <f>V8/W8</f>
        <v>7.528441027546802</v>
      </c>
      <c r="Z8" s="26"/>
    </row>
    <row r="9" spans="1:26" s="29" customFormat="1" ht="18">
      <c r="A9" s="28">
        <v>2</v>
      </c>
      <c r="B9" s="15"/>
      <c r="C9" s="1" t="s">
        <v>21</v>
      </c>
      <c r="D9" s="2">
        <v>39913</v>
      </c>
      <c r="E9" s="83" t="s">
        <v>27</v>
      </c>
      <c r="F9" s="51" t="s">
        <v>24</v>
      </c>
      <c r="G9" s="83">
        <v>58</v>
      </c>
      <c r="H9" s="51">
        <v>2</v>
      </c>
      <c r="I9" s="51">
        <v>11</v>
      </c>
      <c r="J9" s="4">
        <v>43</v>
      </c>
      <c r="K9" s="5">
        <v>9</v>
      </c>
      <c r="L9" s="4">
        <v>48</v>
      </c>
      <c r="M9" s="5">
        <v>10</v>
      </c>
      <c r="N9" s="4">
        <v>54</v>
      </c>
      <c r="O9" s="5">
        <v>12</v>
      </c>
      <c r="P9" s="55">
        <f t="shared" si="0"/>
        <v>145</v>
      </c>
      <c r="Q9" s="58">
        <f t="shared" si="0"/>
        <v>31</v>
      </c>
      <c r="R9" s="10">
        <f>+Q9/H9</f>
        <v>15.5</v>
      </c>
      <c r="S9" s="59">
        <f>+P9/Q9</f>
        <v>4.67741935483871</v>
      </c>
      <c r="T9" s="4">
        <v>118</v>
      </c>
      <c r="U9" s="60">
        <f>(+T9-P9)/T9</f>
        <v>-0.2288135593220339</v>
      </c>
      <c r="V9" s="4">
        <v>213013.75</v>
      </c>
      <c r="W9" s="5">
        <v>26931</v>
      </c>
      <c r="X9" s="61">
        <f>V9/W9</f>
        <v>7.909611600014853</v>
      </c>
      <c r="Z9" s="30"/>
    </row>
    <row r="10" spans="1:26" s="29" customFormat="1" ht="18">
      <c r="A10" s="28">
        <v>3</v>
      </c>
      <c r="B10" s="15"/>
      <c r="C10" s="1" t="s">
        <v>28</v>
      </c>
      <c r="D10" s="2">
        <v>39472</v>
      </c>
      <c r="E10" s="83" t="s">
        <v>27</v>
      </c>
      <c r="F10" s="51" t="s">
        <v>24</v>
      </c>
      <c r="G10" s="83">
        <v>59</v>
      </c>
      <c r="H10" s="51">
        <v>1</v>
      </c>
      <c r="I10" s="51">
        <v>31</v>
      </c>
      <c r="J10" s="4">
        <v>12</v>
      </c>
      <c r="K10" s="5">
        <v>2</v>
      </c>
      <c r="L10" s="4">
        <v>42</v>
      </c>
      <c r="M10" s="5">
        <v>7</v>
      </c>
      <c r="N10" s="4">
        <v>48</v>
      </c>
      <c r="O10" s="5">
        <v>8</v>
      </c>
      <c r="P10" s="55">
        <f t="shared" si="0"/>
        <v>102</v>
      </c>
      <c r="Q10" s="58">
        <f t="shared" si="0"/>
        <v>17</v>
      </c>
      <c r="R10" s="10">
        <f>+Q10/H10</f>
        <v>17</v>
      </c>
      <c r="S10" s="59">
        <f>+P10/Q10</f>
        <v>6</v>
      </c>
      <c r="T10" s="4">
        <v>1976</v>
      </c>
      <c r="U10" s="60">
        <f>(+T10-P10)/T10</f>
        <v>0.9483805668016194</v>
      </c>
      <c r="V10" s="4">
        <v>809225.5</v>
      </c>
      <c r="W10" s="5">
        <v>105969</v>
      </c>
      <c r="X10" s="61">
        <f>V10/W10</f>
        <v>7.636436127546736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51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15</v>
      </c>
      <c r="I19" s="73"/>
      <c r="J19" s="75"/>
      <c r="K19" s="76"/>
      <c r="L19" s="75"/>
      <c r="M19" s="76"/>
      <c r="N19" s="75"/>
      <c r="O19" s="76"/>
      <c r="P19" s="75">
        <f>SUM(P8:P18)</f>
        <v>2913</v>
      </c>
      <c r="Q19" s="76">
        <f>SUM(Q8:Q18)</f>
        <v>510</v>
      </c>
      <c r="R19" s="77">
        <f>P19/H19</f>
        <v>194.2</v>
      </c>
      <c r="S19" s="78">
        <f>P19/Q19</f>
        <v>5.711764705882353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2009-06-22T14:06:40Z</cp:lastPrinted>
  <dcterms:created xsi:type="dcterms:W3CDTF">2006-03-15T09:07:04Z</dcterms:created>
  <dcterms:modified xsi:type="dcterms:W3CDTF">2009-06-23T09:12:24Z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-582461867</vt:i4>
  </property>
  <property fmtid="{D5CDD505-2E9C-101B-9397-08002B2CF9AE}" pid="3" name="_EmailSubject">
    <vt:lpwstr>Weekend Box Office - WE: 25-2009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