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<sst xmlns="http://schemas.openxmlformats.org/spreadsheetml/2006/main" count="46" uniqueCount="32">
  <si>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</si>
  <si>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</si>
  <si>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</si>
  <si>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</si>
  <si>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</si>
  <si>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</si>
  <si>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</si>
  <si>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</si>
  <si>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</si>
  <si>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</si>
  <si>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</si>
  <si>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</si>
  <si>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</si>
  <si>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</si>
  <si>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</si>
  <si>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</si>
  <si>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</si>
  <si>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</si>
  <si>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</si>
  <si>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</si>
  <si>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</si>
  <si>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</si>
  <si>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YAŞAM ARSIZI</t>
  </si>
  <si>
    <t xml:space="preserve">UMUT SANAT </t>
  </si>
  <si>
    <t>TİYATROFİL</t>
  </si>
  <si>
    <t>ÖZEN FİLM</t>
  </si>
  <si>
    <t>ÖZEN/UMUT SANAT</t>
  </si>
  <si>
    <t>OUTLANDER</t>
  </si>
  <si>
    <t>HOW TO LOSE FRIENDS &amp; ALIENATE PEOPLE</t>
  </si>
  <si>
    <t>CLIVE BARKER'S BOOK OF BLOOD</t>
  </si>
  <si>
    <t>WEEKEND: 22                    29.05 - 31.05.2009</t>
  </si>
  <si>
    <t>DATE : 01.06.2009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</si>
</sst>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59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3356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79245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60" zoomScaleNormal="60" zoomScalePageLayoutView="0" workbookViewId="0" topLeftCell="A1">
      <selection activeCell="C5" sqref="C5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38.421875" style="20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6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Z1" s="31"/>
    </row>
    <row r="2" spans="1:26" s="32" customFormat="1" ht="50.25">
      <c r="A2" s="88" t="s">
        <v>21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0" t="s">
        <v>30</v>
      </c>
      <c r="P3" s="91"/>
      <c r="Q3" s="91"/>
      <c r="R3" s="91"/>
      <c r="S3" s="91"/>
      <c r="T3" s="91"/>
      <c r="U3" s="91"/>
      <c r="V3" s="91"/>
      <c r="W3" s="91"/>
      <c r="X3" s="92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3" t="s">
        <v>31</v>
      </c>
      <c r="P4" s="94"/>
      <c r="Q4" s="94"/>
      <c r="R4" s="94"/>
      <c r="S4" s="94"/>
      <c r="T4" s="94"/>
      <c r="U4" s="94"/>
      <c r="V4" s="94"/>
      <c r="W4" s="94"/>
      <c r="X4" s="95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7" t="s">
        <v>0</v>
      </c>
      <c r="D6" s="98" t="s">
        <v>8</v>
      </c>
      <c r="E6" s="98" t="s">
        <v>1</v>
      </c>
      <c r="F6" s="98" t="s">
        <v>19</v>
      </c>
      <c r="G6" s="85" t="s">
        <v>9</v>
      </c>
      <c r="H6" s="85" t="s">
        <v>10</v>
      </c>
      <c r="I6" s="85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97"/>
      <c r="D7" s="98"/>
      <c r="E7" s="84"/>
      <c r="F7" s="84"/>
      <c r="G7" s="85"/>
      <c r="H7" s="85"/>
      <c r="I7" s="85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29</v>
      </c>
      <c r="D8" s="2">
        <v>39941</v>
      </c>
      <c r="E8" s="83" t="s">
        <v>25</v>
      </c>
      <c r="F8" s="51" t="s">
        <v>26</v>
      </c>
      <c r="G8" s="83">
        <v>48</v>
      </c>
      <c r="H8" s="51">
        <v>46</v>
      </c>
      <c r="I8" s="51">
        <v>4</v>
      </c>
      <c r="J8" s="4">
        <v>2202.5</v>
      </c>
      <c r="K8" s="5">
        <v>396</v>
      </c>
      <c r="L8" s="4">
        <v>3753.5</v>
      </c>
      <c r="M8" s="5">
        <v>644</v>
      </c>
      <c r="N8" s="4">
        <v>4342.5</v>
      </c>
      <c r="O8" s="5">
        <v>696</v>
      </c>
      <c r="P8" s="55">
        <f aca="true" t="shared" si="0" ref="P8:Q11">+J8+L8+N8</f>
        <v>10298.5</v>
      </c>
      <c r="Q8" s="58">
        <f t="shared" si="0"/>
        <v>1736</v>
      </c>
      <c r="R8" s="10">
        <f>+Q8/H8</f>
        <v>37.73913043478261</v>
      </c>
      <c r="S8" s="59">
        <f>+P8/Q8</f>
        <v>5.932315668202765</v>
      </c>
      <c r="T8" s="4">
        <v>11769</v>
      </c>
      <c r="U8" s="60">
        <f>(+T8-P8)/T8</f>
        <v>0.12494689438355</v>
      </c>
      <c r="V8" s="4">
        <v>131064.75</v>
      </c>
      <c r="W8" s="5">
        <v>15915</v>
      </c>
      <c r="X8" s="61">
        <f>V8/W8</f>
        <v>8.235296889726673</v>
      </c>
      <c r="Z8" s="26"/>
    </row>
    <row r="9" spans="1:26" s="29" customFormat="1" ht="18">
      <c r="A9" s="28">
        <v>2</v>
      </c>
      <c r="B9" s="15"/>
      <c r="C9" s="1" t="s">
        <v>28</v>
      </c>
      <c r="D9" s="2">
        <v>39926</v>
      </c>
      <c r="E9" s="83" t="s">
        <v>25</v>
      </c>
      <c r="F9" s="51" t="s">
        <v>26</v>
      </c>
      <c r="G9" s="83">
        <v>25</v>
      </c>
      <c r="H9" s="51">
        <v>9</v>
      </c>
      <c r="I9" s="51">
        <v>6</v>
      </c>
      <c r="J9" s="4">
        <v>1440.5</v>
      </c>
      <c r="K9" s="5">
        <v>291</v>
      </c>
      <c r="L9" s="4">
        <v>1481.5</v>
      </c>
      <c r="M9" s="5">
        <v>267</v>
      </c>
      <c r="N9" s="4">
        <v>1459.5</v>
      </c>
      <c r="O9" s="5">
        <v>272</v>
      </c>
      <c r="P9" s="55">
        <f t="shared" si="0"/>
        <v>4381.5</v>
      </c>
      <c r="Q9" s="58">
        <f t="shared" si="0"/>
        <v>830</v>
      </c>
      <c r="R9" s="10">
        <f>+Q9/H9</f>
        <v>92.22222222222223</v>
      </c>
      <c r="S9" s="59">
        <f>+P9/Q9</f>
        <v>5.278915662650602</v>
      </c>
      <c r="T9" s="4">
        <v>2091</v>
      </c>
      <c r="U9" s="60">
        <f>(+T9-P9)/T9</f>
        <v>-1.0954088952654233</v>
      </c>
      <c r="V9" s="4">
        <v>102416.5</v>
      </c>
      <c r="W9" s="5">
        <v>11619</v>
      </c>
      <c r="X9" s="61">
        <f>V9/W9</f>
        <v>8.814570961356399</v>
      </c>
      <c r="Z9" s="30"/>
    </row>
    <row r="10" spans="1:26" s="29" customFormat="1" ht="18">
      <c r="A10" s="28">
        <v>3</v>
      </c>
      <c r="B10" s="15"/>
      <c r="C10" s="1" t="s">
        <v>27</v>
      </c>
      <c r="D10" s="2">
        <v>39913</v>
      </c>
      <c r="E10" s="83" t="s">
        <v>25</v>
      </c>
      <c r="F10" s="51" t="s">
        <v>26</v>
      </c>
      <c r="G10" s="83">
        <v>58</v>
      </c>
      <c r="H10" s="51">
        <v>1</v>
      </c>
      <c r="I10" s="51">
        <v>8</v>
      </c>
      <c r="J10" s="4">
        <v>30</v>
      </c>
      <c r="K10" s="5">
        <v>5</v>
      </c>
      <c r="L10" s="4">
        <v>36</v>
      </c>
      <c r="M10" s="5">
        <v>6</v>
      </c>
      <c r="N10" s="4">
        <v>24</v>
      </c>
      <c r="O10" s="5">
        <v>4</v>
      </c>
      <c r="P10" s="55">
        <f t="shared" si="0"/>
        <v>90</v>
      </c>
      <c r="Q10" s="58">
        <f t="shared" si="0"/>
        <v>15</v>
      </c>
      <c r="R10" s="10">
        <f>+Q10/H10</f>
        <v>15</v>
      </c>
      <c r="S10" s="59">
        <f>+P10/Q10</f>
        <v>6</v>
      </c>
      <c r="T10" s="4">
        <v>2291.5</v>
      </c>
      <c r="U10" s="60">
        <f>(+T10-P10)/T10</f>
        <v>0.960724416321187</v>
      </c>
      <c r="V10" s="4">
        <v>212081.75</v>
      </c>
      <c r="W10" s="5">
        <v>26718</v>
      </c>
      <c r="X10" s="61">
        <f>V10/W10</f>
        <v>7.937785388127854</v>
      </c>
      <c r="Z10" s="30"/>
    </row>
    <row r="11" spans="1:27" s="32" customFormat="1" ht="18">
      <c r="A11" s="28">
        <v>4</v>
      </c>
      <c r="B11" s="16"/>
      <c r="C11" s="1" t="s">
        <v>22</v>
      </c>
      <c r="D11" s="2">
        <v>39878</v>
      </c>
      <c r="E11" s="83" t="s">
        <v>23</v>
      </c>
      <c r="F11" s="51" t="s">
        <v>24</v>
      </c>
      <c r="G11" s="83">
        <v>10</v>
      </c>
      <c r="H11" s="51">
        <v>1</v>
      </c>
      <c r="I11" s="51">
        <v>13</v>
      </c>
      <c r="J11" s="4">
        <v>10</v>
      </c>
      <c r="K11" s="5">
        <v>2</v>
      </c>
      <c r="L11" s="4">
        <v>60</v>
      </c>
      <c r="M11" s="5">
        <v>12</v>
      </c>
      <c r="N11" s="4">
        <v>20</v>
      </c>
      <c r="O11" s="5">
        <v>4</v>
      </c>
      <c r="P11" s="55">
        <f t="shared" si="0"/>
        <v>90</v>
      </c>
      <c r="Q11" s="58">
        <f t="shared" si="0"/>
        <v>18</v>
      </c>
      <c r="R11" s="10">
        <f>+Q11/H11</f>
        <v>18</v>
      </c>
      <c r="S11" s="59">
        <f>+P11/Q11</f>
        <v>5</v>
      </c>
      <c r="T11" s="4">
        <v>36</v>
      </c>
      <c r="U11" s="60">
        <f>(+T11-P11)/T11</f>
        <v>-1.5</v>
      </c>
      <c r="V11" s="4">
        <v>25762.5</v>
      </c>
      <c r="W11" s="5">
        <v>2689</v>
      </c>
      <c r="X11" s="61">
        <f>V11/W11</f>
        <v>9.580699144663443</v>
      </c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6" t="s">
        <v>17</v>
      </c>
      <c r="C19" s="96"/>
      <c r="D19" s="96"/>
      <c r="E19" s="96"/>
      <c r="F19" s="96"/>
      <c r="G19" s="74"/>
      <c r="H19" s="74">
        <f>SUM(H8:H18)</f>
        <v>57</v>
      </c>
      <c r="I19" s="73"/>
      <c r="J19" s="75"/>
      <c r="K19" s="76"/>
      <c r="L19" s="75"/>
      <c r="M19" s="76"/>
      <c r="N19" s="75"/>
      <c r="O19" s="76"/>
      <c r="P19" s="75">
        <f>SUM(P8:P18)</f>
        <v>14860</v>
      </c>
      <c r="Q19" s="76">
        <f>SUM(Q8:Q18)</f>
        <v>2599</v>
      </c>
      <c r="R19" s="77">
        <f>P19/H19</f>
        <v>260.70175438596493</v>
      </c>
      <c r="S19" s="78">
        <f>P19/Q19</f>
        <v>5.717583686033089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2009-06-01T12:53:04Z</cp:lastPrinted>
  <dcterms:created xsi:type="dcterms:W3CDTF">2006-03-15T09:07:04Z</dcterms:created>
  <dcterms:modified xsi:type="dcterms:W3CDTF">2009-06-01T19:51:40Z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2075162471</vt:i4>
  </property>
  <property fmtid="{D5CDD505-2E9C-101B-9397-08002B2CF9AE}" pid="3" name="_EmailSubject">
    <vt:lpwstr>Weekend Box Office - WE: 22-2009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