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<sst xmlns="http://schemas.openxmlformats.org/spreadsheetml/2006/main" count="43" uniqueCount="31">
  <si>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</si>
  <si>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</si>
  <si>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</si>
  <si>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</si>
  <si>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</si>
  <si>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</si>
  <si>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</si>
  <si>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</si>
  <si>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</si>
  <si>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</si>
  <si>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</si>
  <si>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</si>
  <si>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</si>
  <si>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</si>
  <si>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</si>
  <si>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</si>
  <si>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</si>
  <si>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</si>
  <si>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</si>
  <si>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</si>
  <si>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</si>
  <si>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</si>
  <si>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YAŞAM ARSIZI</t>
  </si>
  <si>
    <t xml:space="preserve">UMUT SANAT </t>
  </si>
  <si>
    <t>TİYATROFİL</t>
  </si>
  <si>
    <t>WEEKEND: 14                    03.04 - 05.04.2009</t>
  </si>
  <si>
    <t>DATE : 06.04.2009</t>
  </si>
  <si>
    <t>NO MAN'S LAND: REEKER 2</t>
  </si>
  <si>
    <t>ÖZEN FİLM</t>
  </si>
  <si>
    <t>ÖZEN/UMUT SANAT</t>
  </si>
  <si>
    <t>TIMBER FALLS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</si>
</sst>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2118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40050" y="0"/>
          <a:ext cx="24288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4" zoomScaleNormal="64" zoomScalePageLayoutView="0" workbookViewId="0" topLeftCell="A1">
      <selection activeCell="C5" sqref="C5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34.7109375" style="20" bestFit="1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7.00390625" style="20" bestFit="1" customWidth="1"/>
    <col min="12" max="12" width="16.140625" style="20" customWidth="1"/>
    <col min="13" max="13" width="7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140625" style="69" bestFit="1" customWidth="1"/>
    <col min="21" max="21" width="9.421875" style="32" bestFit="1" customWidth="1"/>
    <col min="22" max="22" width="12.8515625" style="69" bestFit="1" customWidth="1"/>
    <col min="23" max="23" width="8.8515625" style="32" customWidth="1"/>
    <col min="24" max="24" width="9.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25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26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22</v>
      </c>
      <c r="D8" s="2">
        <v>39878</v>
      </c>
      <c r="E8" s="83" t="s">
        <v>23</v>
      </c>
      <c r="F8" s="51" t="s">
        <v>24</v>
      </c>
      <c r="G8" s="83">
        <v>10</v>
      </c>
      <c r="H8" s="51">
        <v>5</v>
      </c>
      <c r="I8" s="51">
        <v>5</v>
      </c>
      <c r="J8" s="4">
        <v>98</v>
      </c>
      <c r="K8" s="5">
        <v>9</v>
      </c>
      <c r="L8" s="4">
        <v>145.5</v>
      </c>
      <c r="M8" s="5">
        <v>15</v>
      </c>
      <c r="N8" s="4">
        <v>261.5</v>
      </c>
      <c r="O8" s="5">
        <v>27</v>
      </c>
      <c r="P8" s="55">
        <f aca="true" t="shared" si="0" ref="P8:Q10">+J8+L8+N8</f>
        <v>505</v>
      </c>
      <c r="Q8" s="58">
        <f t="shared" si="0"/>
        <v>51</v>
      </c>
      <c r="R8" s="10">
        <f>+Q8/H8</f>
        <v>10.2</v>
      </c>
      <c r="S8" s="59">
        <f>+P8/Q8</f>
        <v>9.901960784313726</v>
      </c>
      <c r="T8" s="4">
        <v>943</v>
      </c>
      <c r="U8" s="60">
        <f>(+T8-P8)/T8</f>
        <v>0.46447507953340406</v>
      </c>
      <c r="V8" s="4">
        <v>24413.5</v>
      </c>
      <c r="W8" s="5">
        <v>2487</v>
      </c>
      <c r="X8" s="61">
        <f>V8/W8</f>
        <v>9.816445516686771</v>
      </c>
      <c r="Z8" s="26"/>
    </row>
    <row r="9" spans="1:26" s="29" customFormat="1" ht="18">
      <c r="A9" s="28">
        <v>2</v>
      </c>
      <c r="B9" s="15"/>
      <c r="C9" s="1" t="s">
        <v>27</v>
      </c>
      <c r="D9" s="2">
        <v>39815</v>
      </c>
      <c r="E9" s="83" t="s">
        <v>28</v>
      </c>
      <c r="F9" s="3" t="s">
        <v>29</v>
      </c>
      <c r="G9" s="83">
        <v>26</v>
      </c>
      <c r="H9" s="51">
        <v>6</v>
      </c>
      <c r="I9" s="51">
        <v>10</v>
      </c>
      <c r="J9" s="4">
        <v>442</v>
      </c>
      <c r="K9" s="5">
        <v>64</v>
      </c>
      <c r="L9" s="4">
        <v>544</v>
      </c>
      <c r="M9" s="5">
        <v>72</v>
      </c>
      <c r="N9" s="4">
        <v>472</v>
      </c>
      <c r="O9" s="5">
        <v>62</v>
      </c>
      <c r="P9" s="55">
        <f t="shared" si="0"/>
        <v>1458</v>
      </c>
      <c r="Q9" s="58">
        <f t="shared" si="0"/>
        <v>198</v>
      </c>
      <c r="R9" s="10">
        <f>+Q9/H9</f>
        <v>33</v>
      </c>
      <c r="S9" s="59">
        <f>+P9/Q9</f>
        <v>7.363636363636363</v>
      </c>
      <c r="T9" s="4">
        <v>493</v>
      </c>
      <c r="U9" s="60">
        <f>(+T9-P9)/T9</f>
        <v>-1.9574036511156188</v>
      </c>
      <c r="V9" s="4">
        <v>142143</v>
      </c>
      <c r="W9" s="5">
        <v>17815</v>
      </c>
      <c r="X9" s="61">
        <f>V9/W9</f>
        <v>7.978838057816446</v>
      </c>
      <c r="Z9" s="30"/>
    </row>
    <row r="10" spans="1:26" s="29" customFormat="1" ht="18">
      <c r="A10" s="28">
        <v>3</v>
      </c>
      <c r="B10" s="15"/>
      <c r="C10" s="1" t="s">
        <v>30</v>
      </c>
      <c r="D10" s="2">
        <v>39724</v>
      </c>
      <c r="E10" s="83" t="s">
        <v>28</v>
      </c>
      <c r="F10" s="3" t="s">
        <v>29</v>
      </c>
      <c r="G10" s="83">
        <v>40</v>
      </c>
      <c r="H10" s="51">
        <v>1</v>
      </c>
      <c r="I10" s="51">
        <v>12</v>
      </c>
      <c r="J10" s="4">
        <v>118</v>
      </c>
      <c r="K10" s="5">
        <v>19</v>
      </c>
      <c r="L10" s="4">
        <v>339</v>
      </c>
      <c r="M10" s="5">
        <v>55</v>
      </c>
      <c r="N10" s="4">
        <v>473</v>
      </c>
      <c r="O10" s="5">
        <v>77</v>
      </c>
      <c r="P10" s="55">
        <f t="shared" si="0"/>
        <v>930</v>
      </c>
      <c r="Q10" s="58">
        <f t="shared" si="0"/>
        <v>151</v>
      </c>
      <c r="R10" s="10">
        <f>+Q10/H10</f>
        <v>151</v>
      </c>
      <c r="S10" s="59">
        <f>+P10/Q10</f>
        <v>6.158940397350993</v>
      </c>
      <c r="T10" s="4">
        <v>495</v>
      </c>
      <c r="U10" s="60">
        <f>(+T10-P10)/T10</f>
        <v>-0.8787878787878788</v>
      </c>
      <c r="V10" s="4">
        <v>392525</v>
      </c>
      <c r="W10" s="5">
        <v>47954</v>
      </c>
      <c r="X10" s="61">
        <f>V10/W10</f>
        <v>8.18544855486508</v>
      </c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12</v>
      </c>
      <c r="I19" s="73"/>
      <c r="J19" s="75"/>
      <c r="K19" s="76"/>
      <c r="L19" s="75"/>
      <c r="M19" s="76"/>
      <c r="N19" s="75"/>
      <c r="O19" s="76"/>
      <c r="P19" s="75">
        <f>SUM(P8:P18)</f>
        <v>2893</v>
      </c>
      <c r="Q19" s="76">
        <f>SUM(Q8:Q18)</f>
        <v>400</v>
      </c>
      <c r="R19" s="77">
        <f>P19/H19</f>
        <v>241.08333333333334</v>
      </c>
      <c r="S19" s="78">
        <f>P19/Q19</f>
        <v>7.2325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2009-04-06T13:47:08Z</cp:lastPrinted>
  <dcterms:created xsi:type="dcterms:W3CDTF">2006-03-15T09:07:04Z</dcterms:created>
  <dcterms:modified xsi:type="dcterms:W3CDTF">2009-04-07T19:57:55Z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710694025</vt:i4>
  </property>
  <property fmtid="{D5CDD505-2E9C-101B-9397-08002B2CF9AE}" pid="3" name="_EmailSubject">
    <vt:lpwstr>Weekend Box Office - WE: 14-2009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