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<sst xmlns="http://schemas.openxmlformats.org/spreadsheetml/2006/main" count="40" uniqueCount="28">
  <si>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</si>
  <si>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</si>
  <si>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</si>
  <si>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</si>
  <si>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</si>
  <si>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</si>
  <si>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</si>
  <si>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</si>
  <si>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</si>
  <si>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</si>
  <si>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</si>
  <si>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</si>
  <si>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</si>
  <si>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</si>
  <si>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</si>
  <si>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</si>
  <si>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</si>
  <si>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</si>
  <si>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</si>
  <si>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</si>
  <si>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</si>
  <si>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</si>
  <si>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 FİLM</t>
  </si>
  <si>
    <t>ÖZEN/UMUT SANAT</t>
  </si>
  <si>
    <t>NO MAN'S LAND: REEKER 2</t>
  </si>
  <si>
    <t>WEEKEND: 02                    09.01 - 11.01.2009</t>
  </si>
  <si>
    <t>DATE : 15.01.2009</t>
  </si>
  <si>
    <t>STORY OF LEO, THE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</si>
</sst>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8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77" fontId="11" fillId="0" borderId="1" xfId="15" applyNumberFormat="1" applyFont="1" applyFill="1" applyBorder="1" applyAlignment="1" applyProtection="1">
      <alignment vertical="center"/>
      <protection locked="0"/>
    </xf>
    <xf numFmtId="188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82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77" fontId="11" fillId="0" borderId="1" xfId="15" applyNumberFormat="1" applyFont="1" applyFill="1" applyBorder="1" applyAlignment="1">
      <alignment vertical="center"/>
    </xf>
    <xf numFmtId="188" fontId="11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88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82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83" fontId="14" fillId="0" borderId="1" xfId="15" applyNumberFormat="1" applyFont="1" applyBorder="1" applyAlignment="1" applyProtection="1">
      <alignment vertical="center"/>
      <protection/>
    </xf>
    <xf numFmtId="180" fontId="14" fillId="0" borderId="1" xfId="15" applyNumberFormat="1" applyFont="1" applyBorder="1" applyAlignment="1" applyProtection="1">
      <alignment vertical="center"/>
      <protection/>
    </xf>
    <xf numFmtId="183" fontId="17" fillId="0" borderId="1" xfId="15" applyNumberFormat="1" applyFont="1" applyFill="1" applyBorder="1" applyAlignment="1" applyProtection="1">
      <alignment vertical="center"/>
      <protection/>
    </xf>
    <xf numFmtId="180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7" fontId="16" fillId="0" borderId="1" xfId="15" applyNumberFormat="1" applyFont="1" applyFill="1" applyBorder="1" applyAlignment="1" applyProtection="1">
      <alignment vertical="center"/>
      <protection/>
    </xf>
    <xf numFmtId="183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8" fontId="11" fillId="0" borderId="1" xfId="15" applyNumberFormat="1" applyFont="1" applyFill="1" applyBorder="1" applyAlignment="1" applyProtection="1">
      <alignment vertical="center"/>
      <protection/>
    </xf>
    <xf numFmtId="185" fontId="11" fillId="0" borderId="1" xfId="15" applyNumberFormat="1" applyFont="1" applyFill="1" applyBorder="1" applyAlignment="1">
      <alignment vertical="center"/>
    </xf>
    <xf numFmtId="184" fontId="11" fillId="0" borderId="1" xfId="21" applyNumberFormat="1" applyFont="1" applyFill="1" applyBorder="1" applyAlignment="1">
      <alignment vertical="center"/>
    </xf>
    <xf numFmtId="185" fontId="11" fillId="0" borderId="1" xfId="21" applyNumberFormat="1" applyFont="1" applyFill="1" applyBorder="1" applyAlignment="1" applyProtection="1">
      <alignment vertical="center"/>
      <protection/>
    </xf>
    <xf numFmtId="177" fontId="16" fillId="0" borderId="1" xfId="15" applyNumberFormat="1" applyFont="1" applyFill="1" applyBorder="1" applyAlignment="1">
      <alignment vertical="center"/>
    </xf>
    <xf numFmtId="185" fontId="11" fillId="0" borderId="1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180" fontId="14" fillId="0" borderId="1" xfId="15" applyNumberFormat="1" applyFont="1" applyFill="1" applyBorder="1" applyAlignment="1" applyProtection="1">
      <alignment horizontal="right" vertical="center"/>
      <protection/>
    </xf>
    <xf numFmtId="177" fontId="14" fillId="0" borderId="1" xfId="15" applyNumberFormat="1" applyFont="1" applyFill="1" applyBorder="1" applyAlignment="1" applyProtection="1">
      <alignment vertical="center"/>
      <protection/>
    </xf>
    <xf numFmtId="183" fontId="14" fillId="0" borderId="1" xfId="15" applyNumberFormat="1" applyFont="1" applyFill="1" applyBorder="1" applyAlignment="1" applyProtection="1">
      <alignment vertical="center"/>
      <protection/>
    </xf>
    <xf numFmtId="178" fontId="14" fillId="0" borderId="1" xfId="15" applyNumberFormat="1" applyFont="1" applyFill="1" applyBorder="1" applyAlignment="1" applyProtection="1">
      <alignment vertical="center"/>
      <protection/>
    </xf>
    <xf numFmtId="183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83" fontId="27" fillId="2" borderId="1" xfId="0" applyNumberFormat="1" applyFont="1" applyFill="1" applyBorder="1" applyAlignment="1" applyProtection="1">
      <alignment vertical="center"/>
      <protection/>
    </xf>
    <xf numFmtId="180" fontId="27" fillId="2" borderId="1" xfId="0" applyNumberFormat="1" applyFont="1" applyFill="1" applyBorder="1" applyAlignment="1" applyProtection="1">
      <alignment vertical="center"/>
      <protection/>
    </xf>
    <xf numFmtId="180" fontId="27" fillId="2" borderId="1" xfId="0" applyNumberFormat="1" applyFont="1" applyFill="1" applyBorder="1" applyAlignment="1" applyProtection="1">
      <alignment horizontal="right" vertical="center"/>
      <protection/>
    </xf>
    <xf numFmtId="177" fontId="27" fillId="2" borderId="1" xfId="0" applyNumberFormat="1" applyFont="1" applyFill="1" applyBorder="1" applyAlignment="1" applyProtection="1">
      <alignment vertical="center"/>
      <protection/>
    </xf>
    <xf numFmtId="184" fontId="27" fillId="2" borderId="1" xfId="21" applyNumberFormat="1" applyFont="1" applyFill="1" applyBorder="1" applyAlignment="1" applyProtection="1">
      <alignment vertical="center"/>
      <protection/>
    </xf>
    <xf numFmtId="183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8" fontId="27" fillId="2" borderId="1" xfId="0" applyNumberFormat="1" applyFont="1" applyFill="1" applyBorder="1" applyAlignment="1" applyProtection="1">
      <alignment vertical="center"/>
      <protection/>
    </xf>
    <xf numFmtId="0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171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2213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668625" y="0"/>
          <a:ext cx="24193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workbookViewId="0" topLeftCell="A1">
      <selection activeCell="L4" sqref="L4"/>
    </sheetView>
  </sheetViews>
  <sheetFormatPr defaultColWidth="9.140625" defaultRowHeight="12.75"/>
  <cols>
    <col min="1" max="1" width="3.7109375" style="13" bestFit="1" customWidth="1"/>
    <col min="2" max="2" width="1.7109375" style="47" customWidth="1"/>
    <col min="3" max="3" width="34.7109375" style="20" bestFit="1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57421875" style="69" bestFit="1" customWidth="1"/>
    <col min="21" max="21" width="9.42187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25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26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39815</v>
      </c>
      <c r="E8" s="83" t="s">
        <v>22</v>
      </c>
      <c r="F8" s="3" t="s">
        <v>23</v>
      </c>
      <c r="G8" s="83">
        <v>26</v>
      </c>
      <c r="H8" s="51">
        <v>26</v>
      </c>
      <c r="I8" s="51">
        <v>2</v>
      </c>
      <c r="J8" s="4">
        <v>1810</v>
      </c>
      <c r="K8" s="5">
        <v>198</v>
      </c>
      <c r="L8" s="4">
        <v>4305</v>
      </c>
      <c r="M8" s="5">
        <v>426</v>
      </c>
      <c r="N8" s="4">
        <v>5268.5</v>
      </c>
      <c r="O8" s="5">
        <v>522</v>
      </c>
      <c r="P8" s="55">
        <f>+J8+L8+N8</f>
        <v>11383.5</v>
      </c>
      <c r="Q8" s="58">
        <f>+K8+M8+O8</f>
        <v>1146</v>
      </c>
      <c r="R8" s="10">
        <f>+Q8/H8</f>
        <v>44.07692307692308</v>
      </c>
      <c r="S8" s="59">
        <f>+P8/Q8</f>
        <v>9.93324607329843</v>
      </c>
      <c r="T8" s="4">
        <v>43119.5</v>
      </c>
      <c r="U8" s="60">
        <f>(+T8-P8)/T8</f>
        <v>0.7360011131854497</v>
      </c>
      <c r="V8" s="4">
        <v>85245.5</v>
      </c>
      <c r="W8" s="5">
        <v>8785</v>
      </c>
      <c r="X8" s="61">
        <f>V8/W8</f>
        <v>9.70352874217416</v>
      </c>
      <c r="Z8" s="26"/>
    </row>
    <row r="9" spans="1:26" s="29" customFormat="1" ht="18">
      <c r="A9" s="28">
        <v>2</v>
      </c>
      <c r="B9" s="15"/>
      <c r="C9" s="1" t="s">
        <v>27</v>
      </c>
      <c r="D9" s="2">
        <v>39710</v>
      </c>
      <c r="E9" s="83" t="s">
        <v>22</v>
      </c>
      <c r="F9" s="3" t="s">
        <v>23</v>
      </c>
      <c r="G9" s="83">
        <v>66</v>
      </c>
      <c r="H9" s="51">
        <v>3</v>
      </c>
      <c r="I9" s="51">
        <v>17</v>
      </c>
      <c r="J9" s="4">
        <v>76.5</v>
      </c>
      <c r="K9" s="5">
        <v>23</v>
      </c>
      <c r="L9" s="4">
        <v>135.5</v>
      </c>
      <c r="M9" s="5">
        <v>27</v>
      </c>
      <c r="N9" s="4">
        <v>202.5</v>
      </c>
      <c r="O9" s="5">
        <v>39</v>
      </c>
      <c r="P9" s="55">
        <f>+J9+L9+N9</f>
        <v>414.5</v>
      </c>
      <c r="Q9" s="58">
        <f>+K9+M9+O9</f>
        <v>89</v>
      </c>
      <c r="R9" s="10">
        <f>+Q9/H9</f>
        <v>29.666666666666668</v>
      </c>
      <c r="S9" s="59">
        <f>+P9/Q9</f>
        <v>4.657303370786517</v>
      </c>
      <c r="T9" s="4">
        <v>259.5</v>
      </c>
      <c r="U9" s="60">
        <f>(+T9-P9)/T9</f>
        <v>-0.5973025048169557</v>
      </c>
      <c r="V9" s="4">
        <v>411554</v>
      </c>
      <c r="W9" s="5">
        <v>51044</v>
      </c>
      <c r="X9" s="61">
        <f>V9/W9</f>
        <v>8.0627301935585</v>
      </c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29</v>
      </c>
      <c r="I19" s="73"/>
      <c r="J19" s="75"/>
      <c r="K19" s="76"/>
      <c r="L19" s="75"/>
      <c r="M19" s="76"/>
      <c r="N19" s="75"/>
      <c r="O19" s="76"/>
      <c r="P19" s="75">
        <f>SUM(P8:P18)</f>
        <v>11798</v>
      </c>
      <c r="Q19" s="76">
        <f>SUM(Q8:Q18)</f>
        <v>1235</v>
      </c>
      <c r="R19" s="77">
        <f>P19/H19</f>
        <v>406.82758620689657</v>
      </c>
      <c r="S19" s="78">
        <f>P19/Q19</f>
        <v>9.553036437246963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2009-01-15T10:31:28Z</cp:lastPrinted>
  <dcterms:created xsi:type="dcterms:W3CDTF">2006-03-15T09:07:04Z</dcterms:created>
  <dcterms:modified xsi:type="dcterms:W3CDTF">2009-01-16T15:23:49Z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-1152764827</vt:i4>
  </property>
  <property fmtid="{D5CDD505-2E9C-101B-9397-08002B2CF9AE}" pid="3" name="_EmailSubject">
    <vt:lpwstr>Weekend Box Office - WE: 02-2009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