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<sst xmlns="http://schemas.openxmlformats.org/spreadsheetml/2006/main" count="43" uniqueCount="29">
  <si>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</si>
  <si>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</si>
  <si>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</si>
  <si>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</si>
  <si>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</si>
  <si>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</si>
  <si>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</si>
  <si>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</si>
  <si>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</si>
  <si>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</si>
  <si>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</si>
  <si>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</si>
  <si>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</si>
  <si>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</si>
  <si>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</si>
  <si>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</si>
  <si>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</si>
  <si>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</si>
  <si>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</si>
  <si>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</si>
  <si>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</si>
  <si>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</si>
  <si>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 FİLM</t>
  </si>
  <si>
    <t>ÖZEN/UMUT SANAT</t>
  </si>
  <si>
    <t>STORY OF LEO, THE</t>
  </si>
  <si>
    <t>TIMBER FALLS</t>
  </si>
  <si>
    <t>WEEKEND: 46                    07.11 - 09.11.2008</t>
  </si>
  <si>
    <t>DATE : 10.11.2008</t>
  </si>
  <si>
    <t>ANAMORPH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</si>
</sst>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0" zoomScaleNormal="7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27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39724</v>
      </c>
      <c r="E8" s="83" t="s">
        <v>22</v>
      </c>
      <c r="F8" s="3" t="s">
        <v>23</v>
      </c>
      <c r="G8" s="83">
        <v>40</v>
      </c>
      <c r="H8" s="51">
        <v>13</v>
      </c>
      <c r="I8" s="51">
        <v>6</v>
      </c>
      <c r="J8" s="4">
        <v>1461.5</v>
      </c>
      <c r="K8" s="5">
        <v>278</v>
      </c>
      <c r="L8" s="4">
        <v>2522</v>
      </c>
      <c r="M8" s="5">
        <v>455</v>
      </c>
      <c r="N8" s="4">
        <v>2376</v>
      </c>
      <c r="O8" s="5">
        <v>426</v>
      </c>
      <c r="P8" s="55">
        <f aca="true" t="shared" si="0" ref="P8:Q10">+J8+L8+N8</f>
        <v>6359.5</v>
      </c>
      <c r="Q8" s="58">
        <f t="shared" si="0"/>
        <v>1159</v>
      </c>
      <c r="R8" s="10">
        <f>+Q8/H8</f>
        <v>89.15384615384616</v>
      </c>
      <c r="S8" s="59">
        <f>+P8/Q8</f>
        <v>5.487057808455565</v>
      </c>
      <c r="T8" s="4">
        <v>3878</v>
      </c>
      <c r="U8" s="60">
        <f>(+T8-P8)/T8</f>
        <v>-0.6398916967509025</v>
      </c>
      <c r="V8" s="4">
        <v>369916.5</v>
      </c>
      <c r="W8" s="5">
        <v>43231</v>
      </c>
      <c r="X8" s="61">
        <f>V8/W8</f>
        <v>8.556741689990979</v>
      </c>
      <c r="Z8" s="26"/>
    </row>
    <row r="9" spans="1:26" s="29" customFormat="1" ht="18">
      <c r="A9" s="28">
        <v>2</v>
      </c>
      <c r="B9" s="15"/>
      <c r="C9" s="1" t="s">
        <v>24</v>
      </c>
      <c r="D9" s="2">
        <v>39710</v>
      </c>
      <c r="E9" s="83" t="s">
        <v>22</v>
      </c>
      <c r="F9" s="3" t="s">
        <v>23</v>
      </c>
      <c r="G9" s="83">
        <v>66</v>
      </c>
      <c r="H9" s="51">
        <v>8</v>
      </c>
      <c r="I9" s="51">
        <v>8</v>
      </c>
      <c r="J9" s="4">
        <v>377</v>
      </c>
      <c r="K9" s="5">
        <v>72</v>
      </c>
      <c r="L9" s="4">
        <v>222</v>
      </c>
      <c r="M9" s="5">
        <v>41</v>
      </c>
      <c r="N9" s="4">
        <v>140</v>
      </c>
      <c r="O9" s="5">
        <v>24</v>
      </c>
      <c r="P9" s="55">
        <f t="shared" si="0"/>
        <v>739</v>
      </c>
      <c r="Q9" s="58">
        <f t="shared" si="0"/>
        <v>137</v>
      </c>
      <c r="R9" s="10">
        <f>+Q9/H9</f>
        <v>17.125</v>
      </c>
      <c r="S9" s="59">
        <f>+P9/Q9</f>
        <v>5.394160583941606</v>
      </c>
      <c r="T9" s="4">
        <v>5628.5</v>
      </c>
      <c r="U9" s="60">
        <f>(+T9-P9)/T9</f>
        <v>0.8687039175624056</v>
      </c>
      <c r="V9" s="4">
        <v>396159.5</v>
      </c>
      <c r="W9" s="5">
        <v>46522</v>
      </c>
      <c r="X9" s="61">
        <f>V9/W9</f>
        <v>8.515530286746056</v>
      </c>
      <c r="Z9" s="30"/>
    </row>
    <row r="10" spans="1:26" s="29" customFormat="1" ht="18">
      <c r="A10" s="28">
        <v>3</v>
      </c>
      <c r="B10" s="15"/>
      <c r="C10" s="1" t="s">
        <v>28</v>
      </c>
      <c r="D10" s="2">
        <v>39696</v>
      </c>
      <c r="E10" s="83" t="s">
        <v>22</v>
      </c>
      <c r="F10" s="3" t="s">
        <v>23</v>
      </c>
      <c r="G10" s="83">
        <v>48</v>
      </c>
      <c r="H10" s="51">
        <v>3</v>
      </c>
      <c r="I10" s="51">
        <v>9</v>
      </c>
      <c r="J10" s="4">
        <v>96</v>
      </c>
      <c r="K10" s="5">
        <v>22</v>
      </c>
      <c r="L10" s="4">
        <v>289</v>
      </c>
      <c r="M10" s="5">
        <v>62</v>
      </c>
      <c r="N10" s="4">
        <v>328</v>
      </c>
      <c r="O10" s="5">
        <v>66</v>
      </c>
      <c r="P10" s="55">
        <f t="shared" si="0"/>
        <v>713</v>
      </c>
      <c r="Q10" s="58">
        <f t="shared" si="0"/>
        <v>150</v>
      </c>
      <c r="R10" s="10">
        <f>+Q10/H10</f>
        <v>50</v>
      </c>
      <c r="S10" s="59">
        <f>+P10/Q10</f>
        <v>4.753333333333333</v>
      </c>
      <c r="T10" s="4">
        <v>769</v>
      </c>
      <c r="U10" s="60">
        <f>(+T10-P10)/T10</f>
        <v>0.07282184655396619</v>
      </c>
      <c r="V10" s="4">
        <v>439954</v>
      </c>
      <c r="W10" s="5">
        <v>48785</v>
      </c>
      <c r="X10" s="61">
        <f>V10/W10</f>
        <v>9.018222814389668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24</v>
      </c>
      <c r="I19" s="73"/>
      <c r="J19" s="75"/>
      <c r="K19" s="76"/>
      <c r="L19" s="75"/>
      <c r="M19" s="76"/>
      <c r="N19" s="75"/>
      <c r="O19" s="76"/>
      <c r="P19" s="75">
        <f>SUM(P8:P18)</f>
        <v>7811.5</v>
      </c>
      <c r="Q19" s="76">
        <f>SUM(Q8:Q18)</f>
        <v>1446</v>
      </c>
      <c r="R19" s="77">
        <f>P19/H19</f>
        <v>325.4791666666667</v>
      </c>
      <c r="S19" s="78">
        <f>P19/Q19</f>
        <v>5.4021438450899035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2008-11-10T13:41:05Z</cp:lastPrinted>
  <dcterms:created xsi:type="dcterms:W3CDTF">2006-03-15T09:07:04Z</dcterms:created>
  <dcterms:modified xsi:type="dcterms:W3CDTF">2008-11-22T19:38:14Z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1206067992</vt:i4>
  </property>
  <property fmtid="{D5CDD505-2E9C-101B-9397-08002B2CF9AE}" pid="3" name="_EmailSubject">
    <vt:lpwstr>Weekend Box Office - WE: 46-2008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