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REPORT'!$A$1:$X$16</definedName>
  </definedNames>
  <calcPr fullCalcOnLoad="1"/>
</workbook>
</file>

<file path=xl/sharedStrings.xml><?xml version="1.0" encoding="utf-8"?>
<sst xmlns="http://schemas.openxmlformats.org/spreadsheetml/2006/main" count="49" uniqueCount="33">
  <si>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</si>
  <si>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</si>
  <si>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</si>
  <si>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</si>
  <si>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</si>
  <si>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</si>
  <si>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</si>
  <si>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</si>
  <si>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</si>
  <si>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</si>
  <si>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</si>
  <si>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</si>
  <si>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</si>
  <si>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</si>
  <si>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</si>
  <si>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</si>
  <si>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</si>
  <si>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</si>
  <si>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</si>
  <si>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</si>
  <si>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</si>
  <si>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</si>
  <si>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</si>
  <si>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MY MOM'S NEW BOY FRIEND</t>
  </si>
  <si>
    <t>BROKEN ENGLISH</t>
  </si>
  <si>
    <t>LIVING FOREST</t>
  </si>
  <si>
    <t>35 MILIM</t>
  </si>
  <si>
    <t>HORIZON INT.</t>
  </si>
  <si>
    <t>BARBAR FILM</t>
  </si>
  <si>
    <t>SINETEL FILM</t>
  </si>
  <si>
    <t>RIGHTEOUS KILL</t>
  </si>
  <si>
    <t>WEEKEND: 17 - 19 Ekim  2008</t>
  </si>
  <si>
    <t>JVCD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</si>
</sst>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  <numFmt numFmtId="181" formatCode="0;[Red]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b/>
      <sz val="12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2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vertical="center"/>
      <protection/>
    </xf>
    <xf numFmtId="175" fontId="23" fillId="0" borderId="1" xfId="0" applyNumberFormat="1" applyFont="1" applyBorder="1" applyAlignment="1" applyProtection="1">
      <alignment horizontal="center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3" fontId="24" fillId="2" borderId="1" xfId="0" applyNumberFormat="1" applyFont="1" applyFill="1" applyBorder="1" applyAlignment="1" applyProtection="1">
      <alignment horizontal="center" vertical="center"/>
      <protection/>
    </xf>
    <xf numFmtId="175" fontId="24" fillId="2" borderId="1" xfId="0" applyNumberFormat="1" applyFont="1" applyFill="1" applyBorder="1" applyAlignment="1" applyProtection="1">
      <alignment vertical="center"/>
      <protection/>
    </xf>
    <xf numFmtId="172" fontId="24" fillId="2" borderId="1" xfId="0" applyNumberFormat="1" applyFont="1" applyFill="1" applyBorder="1" applyAlignment="1" applyProtection="1">
      <alignment vertical="center"/>
      <protection/>
    </xf>
    <xf numFmtId="169" fontId="24" fillId="2" borderId="1" xfId="0" applyNumberFormat="1" applyFont="1" applyFill="1" applyBorder="1" applyAlignment="1" applyProtection="1">
      <alignment vertical="center"/>
      <protection/>
    </xf>
    <xf numFmtId="176" fontId="24" fillId="2" borderId="1" xfId="21" applyNumberFormat="1" applyFont="1" applyFill="1" applyBorder="1" applyAlignment="1" applyProtection="1">
      <alignment vertical="center"/>
      <protection/>
    </xf>
    <xf numFmtId="175" fontId="24" fillId="2" borderId="1" xfId="0" applyNumberFormat="1" applyFont="1" applyFill="1" applyBorder="1" applyAlignment="1" applyProtection="1">
      <alignment horizontal="right" vertical="center"/>
      <protection/>
    </xf>
    <xf numFmtId="1" fontId="24" fillId="2" borderId="1" xfId="0" applyNumberFormat="1" applyFont="1" applyFill="1" applyBorder="1" applyAlignment="1" applyProtection="1">
      <alignment horizontal="center" vertical="center"/>
      <protection/>
    </xf>
    <xf numFmtId="170" fontId="24" fillId="2" borderId="1" xfId="0" applyNumberFormat="1" applyFont="1" applyFill="1" applyBorder="1" applyAlignment="1" applyProtection="1">
      <alignment vertical="center"/>
      <protection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17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3" borderId="1" xfId="0" applyNumberFormat="1" applyFont="1" applyFill="1" applyBorder="1" applyAlignment="1">
      <alignment horizontal="center" vertical="center"/>
    </xf>
    <xf numFmtId="169" fontId="26" fillId="0" borderId="1" xfId="15" applyNumberFormat="1" applyFont="1" applyFill="1" applyBorder="1" applyAlignment="1">
      <alignment vertical="center"/>
    </xf>
    <xf numFmtId="180" fontId="26" fillId="0" borderId="1" xfId="15" applyNumberFormat="1" applyFont="1" applyFill="1" applyBorder="1" applyAlignment="1">
      <alignment vertical="center"/>
    </xf>
    <xf numFmtId="181" fontId="24" fillId="2" borderId="1" xfId="0" applyNumberFormat="1" applyFont="1" applyFill="1" applyBorder="1" applyAlignment="1" applyProtection="1">
      <alignment horizontal="right" vertical="center"/>
      <protection/>
    </xf>
    <xf numFmtId="0" fontId="30" fillId="0" borderId="1" xfId="0" applyNumberFormat="1" applyFont="1" applyFill="1" applyBorder="1" applyAlignment="1">
      <alignment vertical="center"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/>
      <protection/>
    </xf>
    <xf numFmtId="0" fontId="22" fillId="5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/>
    </xf>
    <xf numFmtId="43" fontId="28" fillId="0" borderId="1" xfId="15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169" fontId="25" fillId="3" borderId="1" xfId="15" applyNumberFormat="1" applyFont="1" applyFill="1" applyBorder="1" applyAlignment="1">
      <alignment vertical="center"/>
    </xf>
    <xf numFmtId="180" fontId="29" fillId="3" borderId="1" xfId="15" applyNumberFormat="1" applyFont="1" applyFill="1" applyBorder="1" applyAlignment="1">
      <alignment vertical="center"/>
    </xf>
    <xf numFmtId="180" fontId="26" fillId="3" borderId="1" xfId="15" applyNumberFormat="1" applyFont="1" applyFill="1" applyBorder="1" applyAlignment="1">
      <alignment vertical="center"/>
    </xf>
    <xf numFmtId="177" fontId="26" fillId="3" borderId="1" xfId="15" applyNumberFormat="1" applyFont="1" applyFill="1" applyBorder="1" applyAlignment="1">
      <alignment vertical="center"/>
    </xf>
    <xf numFmtId="176" fontId="26" fillId="6" borderId="1" xfId="21" applyNumberFormat="1" applyFont="1" applyFill="1" applyBorder="1" applyAlignment="1">
      <alignment vertical="center"/>
    </xf>
    <xf numFmtId="177" fontId="26" fillId="6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36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002500" y="0"/>
          <a:ext cx="3171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0</xdr:rowOff>
    </xdr:from>
    <xdr:to>
      <xdr:col>14</xdr:col>
      <xdr:colOff>419100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6305550"/>
          <a:ext cx="1308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workbookViewId="0" topLeftCell="T4">
      <selection activeCell="X7" sqref="X7:X11"/>
    </sheetView>
  </sheetViews>
  <sheetFormatPr defaultColWidth="9.140625" defaultRowHeight="12.75"/>
  <cols>
    <col min="1" max="1" width="9.140625" style="1" bestFit="1" customWidth="1"/>
    <col min="2" max="2" width="1.7109375" style="19" customWidth="1"/>
    <col min="3" max="3" width="48.7109375" style="5" bestFit="1" customWidth="1"/>
    <col min="4" max="4" width="14.7109375" style="5" customWidth="1"/>
    <col min="5" max="5" width="16.7109375" style="5" customWidth="1"/>
    <col min="6" max="6" width="16.7109375" style="38" customWidth="1"/>
    <col min="7" max="7" width="5.57421875" style="20" bestFit="1" customWidth="1"/>
    <col min="8" max="8" width="7.57421875" style="20" bestFit="1" customWidth="1"/>
    <col min="9" max="9" width="9.28125" style="20" customWidth="1"/>
    <col min="10" max="10" width="17.7109375" style="5" customWidth="1"/>
    <col min="11" max="11" width="9.140625" style="5" bestFit="1" customWidth="1"/>
    <col min="12" max="12" width="17.7109375" style="5" customWidth="1"/>
    <col min="13" max="13" width="9.00390625" style="5" bestFit="1" customWidth="1"/>
    <col min="14" max="14" width="17.7109375" style="5" customWidth="1"/>
    <col min="15" max="15" width="9.00390625" style="5" bestFit="1" customWidth="1"/>
    <col min="16" max="16" width="20.7109375" style="21" customWidth="1"/>
    <col min="17" max="17" width="12.7109375" style="5" customWidth="1"/>
    <col min="18" max="19" width="20.7109375" style="5" customWidth="1"/>
    <col min="20" max="20" width="12.7109375" style="22" customWidth="1"/>
    <col min="21" max="21" width="12.7109375" style="5" customWidth="1"/>
    <col min="22" max="22" width="16.8515625" style="22" bestFit="1" customWidth="1"/>
    <col min="23" max="24" width="12.7109375" style="5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50.25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37.5" customHeight="1">
      <c r="A3" s="7"/>
      <c r="B3" s="7"/>
      <c r="C3" s="36"/>
      <c r="D3" s="7"/>
      <c r="E3" s="7"/>
      <c r="F3" s="37"/>
      <c r="G3" s="8"/>
      <c r="H3" s="8"/>
      <c r="I3" s="8"/>
      <c r="J3" s="7"/>
      <c r="K3" s="7"/>
      <c r="L3" s="7"/>
      <c r="M3" s="7"/>
      <c r="N3" s="7"/>
      <c r="O3" s="53" t="s">
        <v>31</v>
      </c>
      <c r="P3" s="54"/>
      <c r="Q3" s="54"/>
      <c r="R3" s="54"/>
      <c r="S3" s="54"/>
      <c r="T3" s="54"/>
      <c r="U3" s="54"/>
      <c r="V3" s="54"/>
      <c r="W3" s="54"/>
      <c r="X3" s="55"/>
    </row>
    <row r="4" spans="1:24" s="9" customFormat="1" ht="45">
      <c r="A4" s="56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6" s="11" customFormat="1" ht="30" customHeight="1">
      <c r="A5" s="10"/>
      <c r="B5" s="3"/>
      <c r="C5" s="59" t="s">
        <v>0</v>
      </c>
      <c r="D5" s="48" t="s">
        <v>8</v>
      </c>
      <c r="E5" s="48" t="s">
        <v>1</v>
      </c>
      <c r="F5" s="60" t="s">
        <v>19</v>
      </c>
      <c r="G5" s="48" t="s">
        <v>9</v>
      </c>
      <c r="H5" s="48" t="s">
        <v>10</v>
      </c>
      <c r="I5" s="48" t="s">
        <v>11</v>
      </c>
      <c r="J5" s="47" t="s">
        <v>2</v>
      </c>
      <c r="K5" s="47"/>
      <c r="L5" s="47" t="s">
        <v>3</v>
      </c>
      <c r="M5" s="47"/>
      <c r="N5" s="47" t="s">
        <v>4</v>
      </c>
      <c r="O5" s="47"/>
      <c r="P5" s="47" t="s">
        <v>12</v>
      </c>
      <c r="Q5" s="47"/>
      <c r="R5" s="47"/>
      <c r="S5" s="47"/>
      <c r="T5" s="47" t="s">
        <v>13</v>
      </c>
      <c r="U5" s="47"/>
      <c r="V5" s="47" t="s">
        <v>14</v>
      </c>
      <c r="W5" s="47"/>
      <c r="X5" s="47"/>
      <c r="Z5" s="12"/>
    </row>
    <row r="6" spans="1:26" s="11" customFormat="1" ht="30" customHeight="1">
      <c r="A6" s="13"/>
      <c r="B6" s="4"/>
      <c r="C6" s="59"/>
      <c r="D6" s="48"/>
      <c r="E6" s="47"/>
      <c r="F6" s="61"/>
      <c r="G6" s="48"/>
      <c r="H6" s="48"/>
      <c r="I6" s="48"/>
      <c r="J6" s="25" t="s">
        <v>7</v>
      </c>
      <c r="K6" s="25" t="s">
        <v>6</v>
      </c>
      <c r="L6" s="25" t="s">
        <v>7</v>
      </c>
      <c r="M6" s="25" t="s">
        <v>6</v>
      </c>
      <c r="N6" s="25" t="s">
        <v>7</v>
      </c>
      <c r="O6" s="25" t="s">
        <v>6</v>
      </c>
      <c r="P6" s="24" t="s">
        <v>7</v>
      </c>
      <c r="Q6" s="24" t="s">
        <v>6</v>
      </c>
      <c r="R6" s="23" t="s">
        <v>15</v>
      </c>
      <c r="S6" s="23" t="s">
        <v>16</v>
      </c>
      <c r="T6" s="26" t="s">
        <v>7</v>
      </c>
      <c r="U6" s="25" t="s">
        <v>5</v>
      </c>
      <c r="V6" s="26" t="s">
        <v>7</v>
      </c>
      <c r="W6" s="25" t="s">
        <v>6</v>
      </c>
      <c r="X6" s="23" t="s">
        <v>16</v>
      </c>
      <c r="Z6" s="12"/>
    </row>
    <row r="7" spans="1:29" s="15" customFormat="1" ht="24.75" customHeight="1">
      <c r="A7" s="14">
        <v>1</v>
      </c>
      <c r="B7" s="2"/>
      <c r="C7" s="45" t="s">
        <v>30</v>
      </c>
      <c r="D7" s="39">
        <v>39717</v>
      </c>
      <c r="E7" s="40" t="s">
        <v>26</v>
      </c>
      <c r="F7" s="40" t="s">
        <v>29</v>
      </c>
      <c r="G7" s="41">
        <v>71</v>
      </c>
      <c r="H7" s="41">
        <v>71</v>
      </c>
      <c r="I7" s="41">
        <v>4</v>
      </c>
      <c r="J7" s="42">
        <v>13843.5</v>
      </c>
      <c r="K7" s="43">
        <v>1603</v>
      </c>
      <c r="L7" s="42">
        <v>29008.5</v>
      </c>
      <c r="M7" s="43">
        <v>3399</v>
      </c>
      <c r="N7" s="42">
        <v>26098</v>
      </c>
      <c r="O7" s="43">
        <v>3185</v>
      </c>
      <c r="P7" s="62">
        <f>SUM(J7+L7+N7)</f>
        <v>68950</v>
      </c>
      <c r="Q7" s="63">
        <f>K7+M7+O7</f>
        <v>8187</v>
      </c>
      <c r="R7" s="64">
        <f>+Q7/H7</f>
        <v>115.30985915492958</v>
      </c>
      <c r="S7" s="65">
        <f>+P7/Q7</f>
        <v>8.42188835959448</v>
      </c>
      <c r="T7" s="42">
        <v>168663.5</v>
      </c>
      <c r="U7" s="66">
        <f>(+T7-P7)/T7</f>
        <v>0.5911978584578169</v>
      </c>
      <c r="V7" s="42">
        <v>1662029.5</v>
      </c>
      <c r="W7" s="43">
        <v>163082</v>
      </c>
      <c r="X7" s="67">
        <f>V7/W7</f>
        <v>10.191373051593677</v>
      </c>
      <c r="Y7" s="11"/>
      <c r="Z7" s="12"/>
      <c r="AA7" s="11"/>
      <c r="AB7" s="11"/>
      <c r="AC7" s="11"/>
    </row>
    <row r="8" spans="1:29" s="15" customFormat="1" ht="24.75" customHeight="1">
      <c r="A8" s="14">
        <v>2</v>
      </c>
      <c r="B8" s="2"/>
      <c r="C8" s="45" t="s">
        <v>32</v>
      </c>
      <c r="D8" s="39">
        <v>39738</v>
      </c>
      <c r="E8" s="40" t="s">
        <v>26</v>
      </c>
      <c r="F8" s="40" t="s">
        <v>27</v>
      </c>
      <c r="G8" s="41">
        <v>15</v>
      </c>
      <c r="H8" s="41">
        <v>15</v>
      </c>
      <c r="I8" s="41">
        <v>1</v>
      </c>
      <c r="J8" s="42">
        <v>763</v>
      </c>
      <c r="K8" s="43">
        <v>77</v>
      </c>
      <c r="L8" s="42">
        <v>2853.5</v>
      </c>
      <c r="M8" s="43">
        <v>262</v>
      </c>
      <c r="N8" s="42">
        <v>2893.5</v>
      </c>
      <c r="O8" s="43">
        <v>259</v>
      </c>
      <c r="P8" s="62">
        <f>SUM(J8+L8+N8)</f>
        <v>6510</v>
      </c>
      <c r="Q8" s="63">
        <f>K8+M8+O8</f>
        <v>598</v>
      </c>
      <c r="R8" s="64">
        <f>+Q8/H8</f>
        <v>39.86666666666667</v>
      </c>
      <c r="S8" s="65">
        <f>+P8/Q8</f>
        <v>10.88628762541806</v>
      </c>
      <c r="T8" s="42">
        <v>0</v>
      </c>
      <c r="U8" s="66" t="e">
        <f>(+T8-P8)/T8</f>
        <v>#DIV/0!</v>
      </c>
      <c r="V8" s="42">
        <v>6510</v>
      </c>
      <c r="W8" s="43">
        <v>598</v>
      </c>
      <c r="X8" s="67">
        <f>V8/W8</f>
        <v>10.88628762541806</v>
      </c>
      <c r="Y8" s="11"/>
      <c r="Z8" s="12"/>
      <c r="AA8" s="11"/>
      <c r="AB8" s="11"/>
      <c r="AC8" s="11"/>
    </row>
    <row r="9" spans="1:29" s="15" customFormat="1" ht="24.75" customHeight="1">
      <c r="A9" s="14">
        <v>3</v>
      </c>
      <c r="B9" s="2"/>
      <c r="C9" s="45" t="s">
        <v>24</v>
      </c>
      <c r="D9" s="39">
        <v>39696</v>
      </c>
      <c r="E9" s="40" t="s">
        <v>22</v>
      </c>
      <c r="F9" s="40" t="s">
        <v>28</v>
      </c>
      <c r="G9" s="41">
        <v>9</v>
      </c>
      <c r="H9" s="41">
        <v>5</v>
      </c>
      <c r="I9" s="41">
        <v>7</v>
      </c>
      <c r="J9" s="42">
        <v>118</v>
      </c>
      <c r="K9" s="43">
        <v>13</v>
      </c>
      <c r="L9" s="42">
        <v>330</v>
      </c>
      <c r="M9" s="43">
        <v>33</v>
      </c>
      <c r="N9" s="42">
        <v>334</v>
      </c>
      <c r="O9" s="43">
        <v>39</v>
      </c>
      <c r="P9" s="62">
        <f>SUM(J9+L9+N9)</f>
        <v>782</v>
      </c>
      <c r="Q9" s="63">
        <f>K9+M9+O9</f>
        <v>85</v>
      </c>
      <c r="R9" s="64">
        <f>+Q9/H9</f>
        <v>17</v>
      </c>
      <c r="S9" s="65">
        <f>+P9/Q9</f>
        <v>9.2</v>
      </c>
      <c r="T9" s="42">
        <v>1010.5</v>
      </c>
      <c r="U9" s="66">
        <f>(+T9-P9)/T9</f>
        <v>0.22612568035625927</v>
      </c>
      <c r="V9" s="42">
        <v>128724.63</v>
      </c>
      <c r="W9" s="43">
        <v>12122</v>
      </c>
      <c r="X9" s="67">
        <f>V9/W9</f>
        <v>10.619091734037289</v>
      </c>
      <c r="Y9" s="11"/>
      <c r="Z9" s="12"/>
      <c r="AA9" s="11"/>
      <c r="AB9" s="11"/>
      <c r="AC9" s="11"/>
    </row>
    <row r="10" spans="1:29" s="15" customFormat="1" ht="24.75" customHeight="1">
      <c r="A10" s="14">
        <v>4</v>
      </c>
      <c r="B10" s="2"/>
      <c r="C10" s="45" t="s">
        <v>25</v>
      </c>
      <c r="D10" s="39">
        <v>39703</v>
      </c>
      <c r="E10" s="40" t="s">
        <v>26</v>
      </c>
      <c r="F10" s="40" t="s">
        <v>27</v>
      </c>
      <c r="G10" s="41">
        <v>78</v>
      </c>
      <c r="H10" s="41">
        <v>7</v>
      </c>
      <c r="I10" s="41">
        <v>6</v>
      </c>
      <c r="J10" s="42">
        <v>20</v>
      </c>
      <c r="K10" s="43">
        <v>4</v>
      </c>
      <c r="L10" s="42">
        <v>212</v>
      </c>
      <c r="M10" s="43">
        <v>37</v>
      </c>
      <c r="N10" s="42">
        <v>207</v>
      </c>
      <c r="O10" s="43">
        <v>37</v>
      </c>
      <c r="P10" s="62">
        <f>SUM(J10+L10+N10)</f>
        <v>439</v>
      </c>
      <c r="Q10" s="63">
        <f>K10+M10+O10</f>
        <v>78</v>
      </c>
      <c r="R10" s="64">
        <f>+Q10/H10</f>
        <v>11.142857142857142</v>
      </c>
      <c r="S10" s="65">
        <f>+P10/Q10</f>
        <v>5.628205128205129</v>
      </c>
      <c r="T10" s="42">
        <v>1558.66</v>
      </c>
      <c r="U10" s="66">
        <f>(+T10-P10)/T10</f>
        <v>0.7183478115817433</v>
      </c>
      <c r="V10" s="42">
        <v>134887.27</v>
      </c>
      <c r="W10" s="43">
        <v>17867</v>
      </c>
      <c r="X10" s="67">
        <f>V10/W10</f>
        <v>7.549519785078636</v>
      </c>
      <c r="Y10" s="11"/>
      <c r="Z10" s="12"/>
      <c r="AA10" s="11"/>
      <c r="AB10" s="11"/>
      <c r="AC10" s="11"/>
    </row>
    <row r="11" spans="1:29" s="15" customFormat="1" ht="24.75" customHeight="1">
      <c r="A11" s="14">
        <v>5</v>
      </c>
      <c r="B11" s="2"/>
      <c r="C11" s="45" t="s">
        <v>23</v>
      </c>
      <c r="D11" s="39">
        <v>39675</v>
      </c>
      <c r="E11" s="40" t="s">
        <v>22</v>
      </c>
      <c r="F11" s="40" t="s">
        <v>29</v>
      </c>
      <c r="G11" s="41">
        <v>38</v>
      </c>
      <c r="H11" s="41">
        <v>2</v>
      </c>
      <c r="I11" s="41">
        <v>10</v>
      </c>
      <c r="J11" s="42">
        <v>72</v>
      </c>
      <c r="K11" s="43">
        <v>14</v>
      </c>
      <c r="L11" s="42">
        <v>152</v>
      </c>
      <c r="M11" s="43">
        <v>30</v>
      </c>
      <c r="N11" s="42">
        <v>75</v>
      </c>
      <c r="O11" s="43">
        <v>15</v>
      </c>
      <c r="P11" s="62">
        <f>SUM(J11+L11+N11)</f>
        <v>299</v>
      </c>
      <c r="Q11" s="63">
        <f>K11+M11+O11</f>
        <v>59</v>
      </c>
      <c r="R11" s="64">
        <f>+Q11/H11</f>
        <v>29.5</v>
      </c>
      <c r="S11" s="65">
        <f>+P11/Q11</f>
        <v>5.067796610169491</v>
      </c>
      <c r="T11" s="42">
        <v>254</v>
      </c>
      <c r="U11" s="66">
        <f>(+T11-P11)/T11</f>
        <v>-0.17716535433070865</v>
      </c>
      <c r="V11" s="42">
        <v>505564.61</v>
      </c>
      <c r="W11" s="43">
        <v>56987</v>
      </c>
      <c r="X11" s="67">
        <f>V11/W11</f>
        <v>8.87157790373243</v>
      </c>
      <c r="Y11" s="11"/>
      <c r="Z11" s="12"/>
      <c r="AA11" s="11"/>
      <c r="AB11" s="11"/>
      <c r="AC11" s="11"/>
    </row>
    <row r="15" spans="1:30" s="17" customFormat="1" ht="21.75" customHeight="1">
      <c r="A15" s="16"/>
      <c r="B15" s="58" t="s">
        <v>17</v>
      </c>
      <c r="C15" s="58"/>
      <c r="D15" s="58"/>
      <c r="E15" s="58"/>
      <c r="F15" s="58"/>
      <c r="G15" s="28"/>
      <c r="H15" s="28">
        <f>SUM(H7:H14)</f>
        <v>100</v>
      </c>
      <c r="I15" s="27"/>
      <c r="J15" s="29"/>
      <c r="K15" s="30"/>
      <c r="L15" s="29"/>
      <c r="M15" s="30"/>
      <c r="N15" s="29"/>
      <c r="O15" s="30"/>
      <c r="P15" s="29">
        <f>SUM(P7:P14)</f>
        <v>76980</v>
      </c>
      <c r="Q15" s="30">
        <f>SUM(Q7:Q14)</f>
        <v>9007</v>
      </c>
      <c r="R15" s="44">
        <f>Q15/H15</f>
        <v>90.07</v>
      </c>
      <c r="S15" s="31">
        <f>P15/Q15</f>
        <v>8.546685910958143</v>
      </c>
      <c r="T15" s="29"/>
      <c r="U15" s="32"/>
      <c r="V15" s="33"/>
      <c r="W15" s="34"/>
      <c r="X15" s="35"/>
      <c r="Z15" s="18"/>
      <c r="AD15" s="17" t="s">
        <v>18</v>
      </c>
    </row>
    <row r="16" ht="18">
      <c r="P16" s="46"/>
    </row>
  </sheetData>
  <mergeCells count="18">
    <mergeCell ref="V5:X5"/>
    <mergeCell ref="B15:F15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40" r:id="rId2"/>
  <ignoredErrors>
    <ignoredError sqref="S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PC</cp:lastModifiedBy>
  <cp:lastPrinted>2008-10-20T11:42:41Z</cp:lastPrinted>
  <dcterms:created xsi:type="dcterms:W3CDTF">2006-03-15T09:07:04Z</dcterms:created>
  <dcterms:modified xsi:type="dcterms:W3CDTF">2008-10-20T11:48:40Z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