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<sst xmlns="http://schemas.openxmlformats.org/spreadsheetml/2006/main" count="46" uniqueCount="30">
  <si>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</si>
  <si>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</si>
  <si>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</si>
  <si>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</si>
  <si>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</si>
  <si>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</si>
  <si>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</si>
  <si>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</si>
  <si>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</si>
  <si>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</si>
  <si>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</si>
  <si>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</si>
  <si>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</si>
  <si>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</si>
  <si>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</si>
  <si>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</si>
  <si>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</si>
  <si>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</si>
  <si>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</si>
  <si>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</si>
  <si>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</si>
  <si>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</si>
  <si>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DARK FLOORS</t>
  </si>
  <si>
    <t>ÖZEN FİLM</t>
  </si>
  <si>
    <t>ÖZEN/UMUT SANAT</t>
  </si>
  <si>
    <t>ANAMORPH</t>
  </si>
  <si>
    <t>STORY OF LEO, THE</t>
  </si>
  <si>
    <t>WEEKEND: 41                    03.10 - 05.10.2008</t>
  </si>
  <si>
    <t>DATE : 06.10.2008</t>
  </si>
  <si>
    <t>TIMBER FALLS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</si>
</sst>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0" zoomScaleNormal="60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27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28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29</v>
      </c>
      <c r="D8" s="2">
        <v>39724</v>
      </c>
      <c r="E8" s="83" t="s">
        <v>23</v>
      </c>
      <c r="F8" s="3" t="s">
        <v>24</v>
      </c>
      <c r="G8" s="83">
        <v>40</v>
      </c>
      <c r="H8" s="51">
        <v>40</v>
      </c>
      <c r="I8" s="51">
        <v>1</v>
      </c>
      <c r="J8" s="4">
        <v>45881</v>
      </c>
      <c r="K8" s="5">
        <v>4680</v>
      </c>
      <c r="L8" s="4">
        <v>41349.5</v>
      </c>
      <c r="M8" s="5">
        <v>4022</v>
      </c>
      <c r="N8" s="4">
        <v>50290</v>
      </c>
      <c r="O8" s="5">
        <v>4830</v>
      </c>
      <c r="P8" s="55">
        <f aca="true" t="shared" si="0" ref="P8:Q11">+J8+L8+N8</f>
        <v>137520.5</v>
      </c>
      <c r="Q8" s="58">
        <f t="shared" si="0"/>
        <v>13532</v>
      </c>
      <c r="R8" s="10">
        <f>+Q8/H8</f>
        <v>338.3</v>
      </c>
      <c r="S8" s="59">
        <f>+P8/Q8</f>
        <v>10.162614543304759</v>
      </c>
      <c r="T8" s="4"/>
      <c r="U8" s="60" t="e">
        <f>(+T8-P8)/T8</f>
        <v>#DIV/0!</v>
      </c>
      <c r="V8" s="4">
        <v>137520.5</v>
      </c>
      <c r="W8" s="5">
        <v>13532</v>
      </c>
      <c r="X8" s="61">
        <f>V8/W8</f>
        <v>10.162614543304759</v>
      </c>
      <c r="Z8" s="26"/>
    </row>
    <row r="9" spans="1:26" s="29" customFormat="1" ht="18">
      <c r="A9" s="28">
        <v>2</v>
      </c>
      <c r="B9" s="15"/>
      <c r="C9" s="1" t="s">
        <v>26</v>
      </c>
      <c r="D9" s="2">
        <v>39710</v>
      </c>
      <c r="E9" s="83" t="s">
        <v>23</v>
      </c>
      <c r="F9" s="3" t="s">
        <v>24</v>
      </c>
      <c r="G9" s="83">
        <v>66</v>
      </c>
      <c r="H9" s="51">
        <v>66</v>
      </c>
      <c r="I9" s="51">
        <v>3</v>
      </c>
      <c r="J9" s="4">
        <v>18789.5</v>
      </c>
      <c r="K9" s="5">
        <v>2209</v>
      </c>
      <c r="L9" s="4">
        <v>18857.5</v>
      </c>
      <c r="M9" s="5">
        <v>2129</v>
      </c>
      <c r="N9" s="4">
        <v>17543.5</v>
      </c>
      <c r="O9" s="5">
        <v>1886</v>
      </c>
      <c r="P9" s="55">
        <f t="shared" si="0"/>
        <v>55190.5</v>
      </c>
      <c r="Q9" s="58">
        <f t="shared" si="0"/>
        <v>6224</v>
      </c>
      <c r="R9" s="10">
        <f>+Q9/H9</f>
        <v>94.3030303030303</v>
      </c>
      <c r="S9" s="59">
        <f>+P9/Q9</f>
        <v>8.86736825192802</v>
      </c>
      <c r="T9" s="4">
        <v>46633.5</v>
      </c>
      <c r="U9" s="60">
        <f>(+T9-P9)/T9</f>
        <v>-0.18349469801751958</v>
      </c>
      <c r="V9" s="4">
        <v>335277.5</v>
      </c>
      <c r="W9" s="5">
        <v>36027</v>
      </c>
      <c r="X9" s="61">
        <f>V9/W9</f>
        <v>9.306284175757071</v>
      </c>
      <c r="Z9" s="30"/>
    </row>
    <row r="10" spans="1:26" s="29" customFormat="1" ht="18">
      <c r="A10" s="28">
        <v>3</v>
      </c>
      <c r="B10" s="15"/>
      <c r="C10" s="1" t="s">
        <v>25</v>
      </c>
      <c r="D10" s="2">
        <v>39696</v>
      </c>
      <c r="E10" s="83" t="s">
        <v>23</v>
      </c>
      <c r="F10" s="3" t="s">
        <v>24</v>
      </c>
      <c r="G10" s="83">
        <v>48</v>
      </c>
      <c r="H10" s="51">
        <v>20</v>
      </c>
      <c r="I10" s="51">
        <v>5</v>
      </c>
      <c r="J10" s="4">
        <v>1921</v>
      </c>
      <c r="K10" s="5">
        <v>318</v>
      </c>
      <c r="L10" s="4">
        <v>1722.5</v>
      </c>
      <c r="M10" s="5">
        <v>283</v>
      </c>
      <c r="N10" s="4">
        <v>1475</v>
      </c>
      <c r="O10" s="5">
        <v>238</v>
      </c>
      <c r="P10" s="55">
        <f t="shared" si="0"/>
        <v>5118.5</v>
      </c>
      <c r="Q10" s="58">
        <f t="shared" si="0"/>
        <v>839</v>
      </c>
      <c r="R10" s="10">
        <f>+Q10/H10</f>
        <v>41.95</v>
      </c>
      <c r="S10" s="59">
        <f>+P10/Q10</f>
        <v>6.100715137067938</v>
      </c>
      <c r="T10" s="4">
        <v>4357</v>
      </c>
      <c r="U10" s="60">
        <f>(+T10-P10)/T10</f>
        <v>-0.17477622217121871</v>
      </c>
      <c r="V10" s="4">
        <v>422577</v>
      </c>
      <c r="W10" s="5">
        <v>45581</v>
      </c>
      <c r="X10" s="61">
        <f>V10/W10</f>
        <v>9.270902349663237</v>
      </c>
      <c r="Z10" s="30"/>
    </row>
    <row r="11" spans="1:27" s="32" customFormat="1" ht="18">
      <c r="A11" s="28">
        <v>4</v>
      </c>
      <c r="B11" s="16"/>
      <c r="C11" s="1" t="s">
        <v>22</v>
      </c>
      <c r="D11" s="2">
        <v>39668</v>
      </c>
      <c r="E11" s="83" t="s">
        <v>23</v>
      </c>
      <c r="F11" s="3" t="s">
        <v>24</v>
      </c>
      <c r="G11" s="83">
        <v>33</v>
      </c>
      <c r="H11" s="51">
        <v>3</v>
      </c>
      <c r="I11" s="51">
        <v>9</v>
      </c>
      <c r="J11" s="4">
        <v>168.5</v>
      </c>
      <c r="K11" s="5">
        <v>30</v>
      </c>
      <c r="L11" s="4">
        <v>88</v>
      </c>
      <c r="M11" s="5">
        <v>17</v>
      </c>
      <c r="N11" s="4">
        <v>128</v>
      </c>
      <c r="O11" s="5">
        <v>25</v>
      </c>
      <c r="P11" s="55">
        <f t="shared" si="0"/>
        <v>384.5</v>
      </c>
      <c r="Q11" s="58">
        <f t="shared" si="0"/>
        <v>72</v>
      </c>
      <c r="R11" s="10">
        <f>+Q11/H11</f>
        <v>24</v>
      </c>
      <c r="S11" s="59">
        <f>+P11/Q11</f>
        <v>5.340277777777778</v>
      </c>
      <c r="T11" s="4">
        <v>274</v>
      </c>
      <c r="U11" s="60">
        <f>(+T11-P11)/T11</f>
        <v>-0.4032846715328467</v>
      </c>
      <c r="V11" s="4">
        <v>181988</v>
      </c>
      <c r="W11" s="5">
        <v>24245</v>
      </c>
      <c r="X11" s="61">
        <f>V11/W11</f>
        <v>7.506207465456796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129</v>
      </c>
      <c r="I19" s="73"/>
      <c r="J19" s="75"/>
      <c r="K19" s="76"/>
      <c r="L19" s="75"/>
      <c r="M19" s="76"/>
      <c r="N19" s="75"/>
      <c r="O19" s="76"/>
      <c r="P19" s="75">
        <f>SUM(P8:P18)</f>
        <v>198214</v>
      </c>
      <c r="Q19" s="76">
        <f>SUM(Q8:Q18)</f>
        <v>20667</v>
      </c>
      <c r="R19" s="77">
        <f>P19/H19</f>
        <v>1536.5426356589148</v>
      </c>
      <c r="S19" s="78">
        <f>P19/Q19</f>
        <v>9.59084530894663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2008-10-06T14:42:47Z</cp:lastPrinted>
  <dcterms:created xsi:type="dcterms:W3CDTF">2006-03-15T09:07:04Z</dcterms:created>
  <dcterms:modified xsi:type="dcterms:W3CDTF">2008-10-06T19:28:13Z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-518323670</vt:i4>
  </property>
  <property fmtid="{D5CDD505-2E9C-101B-9397-08002B2CF9AE}" pid="3" name="_EmailSubject">
    <vt:lpwstr>Weekend Box Office - WE: 41-2008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