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<sst xmlns="http://schemas.openxmlformats.org/spreadsheetml/2006/main" count="46" uniqueCount="32">
  <si>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</si>
  <si>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</si>
  <si>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</si>
  <si>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</si>
  <si>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</si>
  <si>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</si>
  <si>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</si>
  <si>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</si>
  <si>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</si>
  <si>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</si>
  <si>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</si>
  <si>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</si>
  <si>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</si>
  <si>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</si>
  <si>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</si>
  <si>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</si>
  <si>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</si>
  <si>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</si>
  <si>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</si>
  <si>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</si>
  <si>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</si>
  <si>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</si>
  <si>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DARK FLOORS</t>
  </si>
  <si>
    <t>ÖZEN FİLM</t>
  </si>
  <si>
    <t>ÖZEN/UMUT SANAT</t>
  </si>
  <si>
    <t>ANAMORPH</t>
  </si>
  <si>
    <t>WEEKEND: 39                    19.09 - 21.09.2008</t>
  </si>
  <si>
    <t>DATE : 22.09.2008</t>
  </si>
  <si>
    <t>STORY OF LEO, THE</t>
  </si>
  <si>
    <t>WAVE, THE</t>
  </si>
  <si>
    <t>UMUT SANAT</t>
  </si>
  <si>
    <t>CELLULOID DREAMS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</si>
</sst>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0" zoomScaleNormal="60" zoomScalePageLayoutView="0" workbookViewId="0" topLeftCell="A1">
      <selection activeCell="A5" sqref="A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26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27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28</v>
      </c>
      <c r="D8" s="2">
        <v>39710</v>
      </c>
      <c r="E8" s="83" t="s">
        <v>23</v>
      </c>
      <c r="F8" s="3" t="s">
        <v>24</v>
      </c>
      <c r="G8" s="83">
        <v>66</v>
      </c>
      <c r="H8" s="51">
        <v>65</v>
      </c>
      <c r="I8" s="51">
        <v>1</v>
      </c>
      <c r="J8" s="4">
        <v>11246</v>
      </c>
      <c r="K8" s="5">
        <v>1191</v>
      </c>
      <c r="L8" s="4">
        <v>55464</v>
      </c>
      <c r="M8" s="5">
        <v>5620</v>
      </c>
      <c r="N8" s="4">
        <v>68157</v>
      </c>
      <c r="O8" s="5">
        <v>6861</v>
      </c>
      <c r="P8" s="55">
        <f aca="true" t="shared" si="0" ref="P8:Q11">+J8+L8+N8</f>
        <v>134867</v>
      </c>
      <c r="Q8" s="58">
        <f t="shared" si="0"/>
        <v>13672</v>
      </c>
      <c r="R8" s="10">
        <f>+Q8/H8</f>
        <v>210.33846153846153</v>
      </c>
      <c r="S8" s="59">
        <f>+P8/Q8</f>
        <v>9.864467524868344</v>
      </c>
      <c r="T8" s="4"/>
      <c r="U8" s="60" t="e">
        <f>(+T8-P8)/T8</f>
        <v>#DIV/0!</v>
      </c>
      <c r="V8" s="4">
        <v>134867</v>
      </c>
      <c r="W8" s="5">
        <v>13672</v>
      </c>
      <c r="X8" s="61">
        <f>V8/W8</f>
        <v>9.864467524868344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39696</v>
      </c>
      <c r="E9" s="83" t="s">
        <v>23</v>
      </c>
      <c r="F9" s="3" t="s">
        <v>24</v>
      </c>
      <c r="G9" s="83">
        <v>48</v>
      </c>
      <c r="H9" s="51">
        <v>48</v>
      </c>
      <c r="I9" s="51">
        <v>3</v>
      </c>
      <c r="J9" s="4">
        <v>12574.5</v>
      </c>
      <c r="K9" s="5">
        <v>1267</v>
      </c>
      <c r="L9" s="4">
        <v>24433.5</v>
      </c>
      <c r="M9" s="5">
        <v>2397</v>
      </c>
      <c r="N9" s="4">
        <v>29457</v>
      </c>
      <c r="O9" s="5">
        <v>2898</v>
      </c>
      <c r="P9" s="55">
        <f t="shared" si="0"/>
        <v>66465</v>
      </c>
      <c r="Q9" s="58">
        <f t="shared" si="0"/>
        <v>6562</v>
      </c>
      <c r="R9" s="10">
        <f>+Q9/H9</f>
        <v>136.70833333333334</v>
      </c>
      <c r="S9" s="59">
        <f>+P9/Q9</f>
        <v>10.128771715940262</v>
      </c>
      <c r="T9" s="4">
        <v>81106.5</v>
      </c>
      <c r="U9" s="60">
        <f>(+T9-P9)/T9</f>
        <v>0.18052190638234913</v>
      </c>
      <c r="V9" s="4">
        <v>372790</v>
      </c>
      <c r="W9" s="5">
        <v>38507</v>
      </c>
      <c r="X9" s="61">
        <f>V9/W9</f>
        <v>9.681096943412886</v>
      </c>
      <c r="Z9" s="30"/>
    </row>
    <row r="10" spans="1:26" s="29" customFormat="1" ht="18">
      <c r="A10" s="28">
        <v>3</v>
      </c>
      <c r="B10" s="15"/>
      <c r="C10" s="1" t="s">
        <v>22</v>
      </c>
      <c r="D10" s="2">
        <v>39668</v>
      </c>
      <c r="E10" s="83" t="s">
        <v>23</v>
      </c>
      <c r="F10" s="3" t="s">
        <v>24</v>
      </c>
      <c r="G10" s="83">
        <v>33</v>
      </c>
      <c r="H10" s="51">
        <v>9</v>
      </c>
      <c r="I10" s="51">
        <v>7</v>
      </c>
      <c r="J10" s="4">
        <v>402.5</v>
      </c>
      <c r="K10" s="5">
        <v>73</v>
      </c>
      <c r="L10" s="4">
        <v>884.5</v>
      </c>
      <c r="M10" s="5">
        <v>153</v>
      </c>
      <c r="N10" s="4">
        <v>1047</v>
      </c>
      <c r="O10" s="5">
        <v>179</v>
      </c>
      <c r="P10" s="55">
        <f t="shared" si="0"/>
        <v>2334</v>
      </c>
      <c r="Q10" s="58">
        <f t="shared" si="0"/>
        <v>405</v>
      </c>
      <c r="R10" s="10">
        <f>+Q10/H10</f>
        <v>45</v>
      </c>
      <c r="S10" s="59">
        <f>+P10/Q10</f>
        <v>5.762962962962963</v>
      </c>
      <c r="T10" s="4">
        <v>5330.5</v>
      </c>
      <c r="U10" s="60">
        <f>(+T10-P10)/T10</f>
        <v>0.5621423881437013</v>
      </c>
      <c r="V10" s="4">
        <v>178357</v>
      </c>
      <c r="W10" s="5">
        <v>23602</v>
      </c>
      <c r="X10" s="61">
        <f>V10/W10</f>
        <v>7.556859588170494</v>
      </c>
      <c r="Z10" s="30"/>
    </row>
    <row r="11" spans="1:27" s="32" customFormat="1" ht="18">
      <c r="A11" s="28">
        <v>4</v>
      </c>
      <c r="B11" s="16"/>
      <c r="C11" s="1" t="s">
        <v>29</v>
      </c>
      <c r="D11" s="2">
        <v>39577</v>
      </c>
      <c r="E11" s="83" t="s">
        <v>30</v>
      </c>
      <c r="F11" s="3" t="s">
        <v>31</v>
      </c>
      <c r="G11" s="83">
        <v>26</v>
      </c>
      <c r="H11" s="51">
        <v>1</v>
      </c>
      <c r="I11" s="51">
        <v>12</v>
      </c>
      <c r="J11" s="4">
        <v>106</v>
      </c>
      <c r="K11" s="5">
        <v>15</v>
      </c>
      <c r="L11" s="4">
        <v>36</v>
      </c>
      <c r="M11" s="5">
        <v>5</v>
      </c>
      <c r="N11" s="4">
        <v>85</v>
      </c>
      <c r="O11" s="5">
        <v>11</v>
      </c>
      <c r="P11" s="55">
        <f t="shared" si="0"/>
        <v>227</v>
      </c>
      <c r="Q11" s="58">
        <f t="shared" si="0"/>
        <v>31</v>
      </c>
      <c r="R11" s="10">
        <f>+Q11/H11</f>
        <v>31</v>
      </c>
      <c r="S11" s="59">
        <f>+P11/Q11</f>
        <v>7.32258064516129</v>
      </c>
      <c r="T11" s="4">
        <v>105</v>
      </c>
      <c r="U11" s="60">
        <f>(+T11-P11)/T11</f>
        <v>-1.161904761904762</v>
      </c>
      <c r="V11" s="4">
        <v>115372.42</v>
      </c>
      <c r="W11" s="5">
        <v>13460</v>
      </c>
      <c r="X11" s="61">
        <f>V11/W11</f>
        <v>8.571502228826152</v>
      </c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123</v>
      </c>
      <c r="I19" s="73"/>
      <c r="J19" s="75"/>
      <c r="K19" s="76"/>
      <c r="L19" s="75"/>
      <c r="M19" s="76"/>
      <c r="N19" s="75"/>
      <c r="O19" s="76"/>
      <c r="P19" s="75">
        <f>SUM(P8:P18)</f>
        <v>203893</v>
      </c>
      <c r="Q19" s="76">
        <f>SUM(Q8:Q18)</f>
        <v>20670</v>
      </c>
      <c r="R19" s="77">
        <f>P19/H19</f>
        <v>1657.6666666666667</v>
      </c>
      <c r="S19" s="78">
        <f>P19/Q19</f>
        <v>9.864199322689888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X8 R8:S8 R19:S19 U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2008-09-22T13:54:53Z</cp:lastPrinted>
  <dcterms:created xsi:type="dcterms:W3CDTF">2006-03-15T09:07:04Z</dcterms:created>
  <dcterms:modified xsi:type="dcterms:W3CDTF">2008-09-25T06:14:33Z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2096358820</vt:i4>
  </property>
  <property fmtid="{D5CDD505-2E9C-101B-9397-08002B2CF9AE}" pid="3" name="_EmailSubject">
    <vt:lpwstr>Weekend Box Office - WE: 39-2008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