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<sst xmlns="http://schemas.openxmlformats.org/spreadsheetml/2006/main" count="37" uniqueCount="27">
  <si>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</si>
  <si>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</si>
  <si>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</si>
  <si>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</si>
  <si>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</si>
  <si>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</si>
  <si>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</si>
  <si>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</si>
  <si>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</si>
  <si>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</si>
  <si>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</si>
  <si>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</si>
  <si>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</si>
  <si>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</si>
  <si>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</si>
  <si>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</si>
  <si>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</si>
  <si>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</si>
  <si>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</si>
  <si>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</si>
  <si>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</si>
  <si>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</si>
  <si>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DARK FLOORS</t>
  </si>
  <si>
    <t>ÖZEN FİLM</t>
  </si>
  <si>
    <t>ÖZEN/UMUT SANAT</t>
  </si>
  <si>
    <t>WEEKEND: 36                    29.08 - 31.08.2008</t>
  </si>
  <si>
    <t>DATE : 01.09.2008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</si>
</sst>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0" applyNumberFormat="1" applyFont="1" applyFill="1" applyBorder="1" applyAlignment="1" applyProtection="1">
      <alignment vertical="center"/>
      <protection locked="0"/>
    </xf>
    <xf numFmtId="188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0" applyNumberFormat="1" applyFont="1" applyFill="1" applyBorder="1" applyAlignment="1">
      <alignment vertical="center"/>
    </xf>
    <xf numFmtId="188" fontId="9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0" applyNumberFormat="1" applyFont="1" applyBorder="1" applyAlignment="1" applyProtection="1">
      <alignment vertical="center"/>
      <protection/>
    </xf>
    <xf numFmtId="180" fontId="12" fillId="0" borderId="10" xfId="40" applyNumberFormat="1" applyFont="1" applyBorder="1" applyAlignment="1" applyProtection="1">
      <alignment vertical="center"/>
      <protection/>
    </xf>
    <xf numFmtId="183" fontId="15" fillId="0" borderId="10" xfId="40" applyNumberFormat="1" applyFont="1" applyFill="1" applyBorder="1" applyAlignment="1" applyProtection="1">
      <alignment vertical="center"/>
      <protection/>
    </xf>
    <xf numFmtId="180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0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0" applyNumberFormat="1" applyFont="1" applyFill="1" applyBorder="1" applyAlignment="1" applyProtection="1">
      <alignment vertical="center"/>
      <protection/>
    </xf>
    <xf numFmtId="185" fontId="9" fillId="0" borderId="10" xfId="40" applyNumberFormat="1" applyFont="1" applyFill="1" applyBorder="1" applyAlignment="1">
      <alignment vertical="center"/>
    </xf>
    <xf numFmtId="184" fontId="9" fillId="0" borderId="10" xfId="62" applyNumberFormat="1" applyFont="1" applyFill="1" applyBorder="1" applyAlignment="1">
      <alignment vertical="center"/>
    </xf>
    <xf numFmtId="185" fontId="9" fillId="0" borderId="10" xfId="62" applyNumberFormat="1" applyFont="1" applyFill="1" applyBorder="1" applyAlignment="1" applyProtection="1">
      <alignment vertical="center"/>
      <protection/>
    </xf>
    <xf numFmtId="177" fontId="14" fillId="0" borderId="10" xfId="40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0" applyNumberFormat="1" applyFont="1" applyFill="1" applyBorder="1" applyAlignment="1" applyProtection="1">
      <alignment horizontal="right" vertical="center"/>
      <protection/>
    </xf>
    <xf numFmtId="177" fontId="12" fillId="0" borderId="10" xfId="40" applyNumberFormat="1" applyFont="1" applyFill="1" applyBorder="1" applyAlignment="1" applyProtection="1">
      <alignment vertical="center"/>
      <protection/>
    </xf>
    <xf numFmtId="183" fontId="12" fillId="0" borderId="10" xfId="40" applyNumberFormat="1" applyFont="1" applyFill="1" applyBorder="1" applyAlignment="1" applyProtection="1">
      <alignment vertical="center"/>
      <protection/>
    </xf>
    <xf numFmtId="178" fontId="12" fillId="0" borderId="10" xfId="40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62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60" zoomScaleNormal="60" zoomScalePageLayoutView="0" workbookViewId="0" topLeftCell="A1">
      <selection activeCell="C5" sqref="C5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9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Z1" s="31"/>
    </row>
    <row r="2" spans="1:26" s="32" customFormat="1" ht="50.25">
      <c r="A2" s="91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3" t="s">
        <v>25</v>
      </c>
      <c r="P3" s="94"/>
      <c r="Q3" s="94"/>
      <c r="R3" s="94"/>
      <c r="S3" s="94"/>
      <c r="T3" s="94"/>
      <c r="U3" s="94"/>
      <c r="V3" s="94"/>
      <c r="W3" s="94"/>
      <c r="X3" s="95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6" t="s">
        <v>26</v>
      </c>
      <c r="P4" s="97"/>
      <c r="Q4" s="97"/>
      <c r="R4" s="97"/>
      <c r="S4" s="97"/>
      <c r="T4" s="97"/>
      <c r="U4" s="97"/>
      <c r="V4" s="97"/>
      <c r="W4" s="97"/>
      <c r="X4" s="98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6" t="s">
        <v>0</v>
      </c>
      <c r="D6" s="87" t="s">
        <v>8</v>
      </c>
      <c r="E6" s="87" t="s">
        <v>1</v>
      </c>
      <c r="F6" s="87" t="s">
        <v>19</v>
      </c>
      <c r="G6" s="88" t="s">
        <v>9</v>
      </c>
      <c r="H6" s="88" t="s">
        <v>10</v>
      </c>
      <c r="I6" s="88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86"/>
      <c r="D7" s="87"/>
      <c r="E7" s="84"/>
      <c r="F7" s="84"/>
      <c r="G7" s="88"/>
      <c r="H7" s="88"/>
      <c r="I7" s="88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22</v>
      </c>
      <c r="D8" s="2">
        <v>39668</v>
      </c>
      <c r="E8" s="83" t="s">
        <v>23</v>
      </c>
      <c r="F8" s="3" t="s">
        <v>24</v>
      </c>
      <c r="G8" s="83">
        <v>33</v>
      </c>
      <c r="H8" s="51">
        <v>33</v>
      </c>
      <c r="I8" s="51">
        <v>4</v>
      </c>
      <c r="J8" s="4">
        <v>3414</v>
      </c>
      <c r="K8" s="5">
        <v>546</v>
      </c>
      <c r="L8" s="4">
        <v>4646.5</v>
      </c>
      <c r="M8" s="5">
        <v>700</v>
      </c>
      <c r="N8" s="4">
        <v>6322.5</v>
      </c>
      <c r="O8" s="5">
        <v>975</v>
      </c>
      <c r="P8" s="55">
        <f>+J8+L8+N8</f>
        <v>14383</v>
      </c>
      <c r="Q8" s="58">
        <f>+K8+M8+O8</f>
        <v>2221</v>
      </c>
      <c r="R8" s="10">
        <f>+Q8/H8</f>
        <v>67.3030303030303</v>
      </c>
      <c r="S8" s="59">
        <f>+P8/Q8</f>
        <v>6.475911751463305</v>
      </c>
      <c r="T8" s="4">
        <v>15724.5</v>
      </c>
      <c r="U8" s="60">
        <f>(+T8-P8)/T8</f>
        <v>0.0853127285446278</v>
      </c>
      <c r="V8" s="4">
        <v>140424</v>
      </c>
      <c r="W8" s="5">
        <v>17023</v>
      </c>
      <c r="X8" s="61">
        <f>V8/W8</f>
        <v>8.249074781178406</v>
      </c>
      <c r="Z8" s="26"/>
    </row>
    <row r="9" spans="1:26" s="29" customFormat="1" ht="18">
      <c r="A9" s="28">
        <v>2</v>
      </c>
      <c r="B9" s="15"/>
      <c r="C9" s="1"/>
      <c r="D9" s="2"/>
      <c r="E9" s="83"/>
      <c r="F9" s="3"/>
      <c r="G9" s="83"/>
      <c r="H9" s="51"/>
      <c r="I9" s="51"/>
      <c r="J9" s="4"/>
      <c r="K9" s="5"/>
      <c r="L9" s="4"/>
      <c r="M9" s="5"/>
      <c r="N9" s="4"/>
      <c r="O9" s="5"/>
      <c r="P9" s="55"/>
      <c r="Q9" s="58"/>
      <c r="R9" s="10"/>
      <c r="S9" s="59"/>
      <c r="T9" s="4"/>
      <c r="U9" s="60"/>
      <c r="V9" s="4"/>
      <c r="W9" s="5"/>
      <c r="X9" s="61"/>
      <c r="Z9" s="30"/>
    </row>
    <row r="10" spans="1:26" s="29" customFormat="1" ht="18">
      <c r="A10" s="28">
        <v>3</v>
      </c>
      <c r="B10" s="15"/>
      <c r="C10" s="1"/>
      <c r="D10" s="2"/>
      <c r="E10" s="83"/>
      <c r="F10" s="3"/>
      <c r="G10" s="83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5" t="s">
        <v>17</v>
      </c>
      <c r="C19" s="85"/>
      <c r="D19" s="85"/>
      <c r="E19" s="85"/>
      <c r="F19" s="85"/>
      <c r="G19" s="74"/>
      <c r="H19" s="74">
        <f>SUM(H8:H18)</f>
        <v>33</v>
      </c>
      <c r="I19" s="73"/>
      <c r="J19" s="75"/>
      <c r="K19" s="76"/>
      <c r="L19" s="75"/>
      <c r="M19" s="76"/>
      <c r="N19" s="75"/>
      <c r="O19" s="76"/>
      <c r="P19" s="75">
        <f>SUM(P8:P18)</f>
        <v>14383</v>
      </c>
      <c r="Q19" s="76">
        <f>SUM(Q8:Q18)</f>
        <v>2221</v>
      </c>
      <c r="R19" s="77">
        <f>P19/H19</f>
        <v>435.8484848484849</v>
      </c>
      <c r="S19" s="78">
        <f>P19/Q19</f>
        <v>6.475911751463305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X8 R8:S8 R19:S19 U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2008-09-01T14:42:53Z</cp:lastPrinted>
  <dcterms:created xsi:type="dcterms:W3CDTF">2006-03-15T09:07:04Z</dcterms:created>
  <dcterms:modified xsi:type="dcterms:W3CDTF">2008-09-01T18:23:53Z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1720764208</vt:i4>
  </property>
  <property fmtid="{D5CDD505-2E9C-101B-9397-08002B2CF9AE}" pid="3" name="_EmailSubject">
    <vt:lpwstr>Weekend Box Office - WE: 36-2008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