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WEEKEND REPORT" sheetId="1" r:id="rId1"/>
  </sheets>
  <definedNames>
    <definedName name="_xlnm.Print_Area" localSheetId="0">'WEEKEND REPORT'!$A$1:$X$17</definedName>
  </definedNames>
  <calcPr fullCalcOnLoad="1"/>
</workbook>
</file>

<file path=xl/sharedStrings.xml><?xml version="1.0" encoding="utf-8"?>
<sst xmlns="http://schemas.openxmlformats.org/spreadsheetml/2006/main" count="55" uniqueCount="34">
  <si>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</si>
  <si>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</si>
  <si>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</si>
  <si>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</si>
  <si>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</si>
  <si>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</si>
  <si>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</si>
  <si>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</si>
  <si>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</si>
  <si>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</si>
  <si>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</si>
  <si>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</si>
  <si>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</si>
  <si>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</si>
  <si>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</si>
  <si>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</si>
  <si>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</si>
  <si>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</si>
  <si>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</si>
  <si>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</si>
  <si>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WEEKEND BOX OFFICE &amp; ADMISSION REPORT</t>
  </si>
  <si>
    <t>TÜRKİYE'S WEEKEND MARKET DATAS</t>
  </si>
  <si>
    <t>35 milim</t>
  </si>
  <si>
    <t>SİNETEL FİLM</t>
  </si>
  <si>
    <t>THE APARTMENT 1303</t>
  </si>
  <si>
    <t>LONELY HEARTS</t>
  </si>
  <si>
    <t>MY MOM'S NEW BOY FRIEND</t>
  </si>
  <si>
    <t>SON DERS</t>
  </si>
  <si>
    <t>RENKLER SANAT</t>
  </si>
  <si>
    <t xml:space="preserve">COLD PREY </t>
  </si>
  <si>
    <t>BARBAR FİLM</t>
  </si>
  <si>
    <t>PARANOID PARK</t>
  </si>
  <si>
    <t>WEEKEND: 29 - 31 Ağustos  2008</t>
  </si>
  <si>
    <t>THE SINGER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</si>
</sst>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  <numFmt numFmtId="181" formatCode="0;[Red]0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4"/>
      <name val="Arial"/>
      <family val="2"/>
    </font>
    <font>
      <b/>
      <sz val="14"/>
      <name val="Impact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sz val="18"/>
      <name val="Arial"/>
      <family val="2"/>
    </font>
    <font>
      <b/>
      <sz val="36"/>
      <name val="Batang"/>
      <family val="0"/>
    </font>
    <font>
      <b/>
      <sz val="12"/>
      <name val="Century Gothic"/>
      <family val="2"/>
    </font>
    <font>
      <b/>
      <sz val="16"/>
      <color indexed="9"/>
      <name val="Century Gothic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4"/>
      <color indexed="10"/>
      <name val="Arial"/>
      <family val="2"/>
    </font>
    <font>
      <b/>
      <sz val="14"/>
      <name val="Century Gothic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2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right"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175" fontId="10" fillId="0" borderId="1" xfId="0" applyNumberFormat="1" applyFont="1" applyBorder="1" applyAlignment="1" applyProtection="1">
      <alignment vertical="center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3" fillId="0" borderId="1" xfId="0" applyFont="1" applyBorder="1" applyAlignment="1" applyProtection="1">
      <alignment horizontal="center" vertical="center"/>
      <protection/>
    </xf>
    <xf numFmtId="175" fontId="23" fillId="0" borderId="1" xfId="0" applyNumberFormat="1" applyFont="1" applyBorder="1" applyAlignment="1" applyProtection="1">
      <alignment horizontal="center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3" fontId="24" fillId="2" borderId="1" xfId="0" applyNumberFormat="1" applyFont="1" applyFill="1" applyBorder="1" applyAlignment="1" applyProtection="1">
      <alignment horizontal="center" vertical="center"/>
      <protection/>
    </xf>
    <xf numFmtId="175" fontId="24" fillId="2" borderId="1" xfId="0" applyNumberFormat="1" applyFont="1" applyFill="1" applyBorder="1" applyAlignment="1" applyProtection="1">
      <alignment vertical="center"/>
      <protection/>
    </xf>
    <xf numFmtId="172" fontId="24" fillId="2" borderId="1" xfId="0" applyNumberFormat="1" applyFont="1" applyFill="1" applyBorder="1" applyAlignment="1" applyProtection="1">
      <alignment vertical="center"/>
      <protection/>
    </xf>
    <xf numFmtId="169" fontId="24" fillId="2" borderId="1" xfId="0" applyNumberFormat="1" applyFont="1" applyFill="1" applyBorder="1" applyAlignment="1" applyProtection="1">
      <alignment vertical="center"/>
      <protection/>
    </xf>
    <xf numFmtId="176" fontId="24" fillId="2" borderId="1" xfId="21" applyNumberFormat="1" applyFont="1" applyFill="1" applyBorder="1" applyAlignment="1" applyProtection="1">
      <alignment vertical="center"/>
      <protection/>
    </xf>
    <xf numFmtId="175" fontId="24" fillId="2" borderId="1" xfId="0" applyNumberFormat="1" applyFont="1" applyFill="1" applyBorder="1" applyAlignment="1" applyProtection="1">
      <alignment horizontal="right" vertical="center"/>
      <protection/>
    </xf>
    <xf numFmtId="1" fontId="24" fillId="2" borderId="1" xfId="0" applyNumberFormat="1" applyFont="1" applyFill="1" applyBorder="1" applyAlignment="1" applyProtection="1">
      <alignment horizontal="center" vertical="center"/>
      <protection/>
    </xf>
    <xf numFmtId="170" fontId="24" fillId="2" borderId="1" xfId="0" applyNumberFormat="1" applyFont="1" applyFill="1" applyBorder="1" applyAlignment="1" applyProtection="1">
      <alignment vertical="center"/>
      <protection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left" vertical="center"/>
      <protection locked="0"/>
    </xf>
    <xf numFmtId="180" fontId="26" fillId="3" borderId="1" xfId="15" applyNumberFormat="1" applyFont="1" applyFill="1" applyBorder="1" applyAlignment="1">
      <alignment vertical="center"/>
    </xf>
    <xf numFmtId="177" fontId="26" fillId="3" borderId="1" xfId="15" applyNumberFormat="1" applyFont="1" applyFill="1" applyBorder="1" applyAlignment="1">
      <alignment vertical="center"/>
    </xf>
    <xf numFmtId="176" fontId="26" fillId="3" borderId="1" xfId="21" applyNumberFormat="1" applyFont="1" applyFill="1" applyBorder="1" applyAlignment="1">
      <alignment vertical="center"/>
    </xf>
    <xf numFmtId="174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/>
    </xf>
    <xf numFmtId="0" fontId="26" fillId="4" borderId="1" xfId="0" applyNumberFormat="1" applyFont="1" applyFill="1" applyBorder="1" applyAlignment="1">
      <alignment horizontal="center" vertical="center"/>
    </xf>
    <xf numFmtId="169" fontId="26" fillId="0" borderId="1" xfId="15" applyNumberFormat="1" applyFont="1" applyFill="1" applyBorder="1" applyAlignment="1">
      <alignment vertical="center"/>
    </xf>
    <xf numFmtId="180" fontId="26" fillId="0" borderId="1" xfId="15" applyNumberFormat="1" applyFont="1" applyFill="1" applyBorder="1" applyAlignment="1">
      <alignment vertical="center"/>
    </xf>
    <xf numFmtId="169" fontId="25" fillId="3" borderId="1" xfId="15" applyNumberFormat="1" applyFont="1" applyFill="1" applyBorder="1" applyAlignment="1">
      <alignment vertical="center"/>
    </xf>
    <xf numFmtId="177" fontId="26" fillId="3" borderId="1" xfId="0" applyNumberFormat="1" applyFont="1" applyFill="1" applyBorder="1" applyAlignment="1">
      <alignment vertical="center"/>
    </xf>
    <xf numFmtId="180" fontId="29" fillId="3" borderId="1" xfId="15" applyNumberFormat="1" applyFont="1" applyFill="1" applyBorder="1" applyAlignment="1">
      <alignment vertical="center"/>
    </xf>
    <xf numFmtId="181" fontId="24" fillId="2" borderId="1" xfId="0" applyNumberFormat="1" applyFont="1" applyFill="1" applyBorder="1" applyAlignment="1" applyProtection="1">
      <alignment horizontal="right" vertical="center"/>
      <protection/>
    </xf>
    <xf numFmtId="0" fontId="30" fillId="0" borderId="1" xfId="0" applyNumberFormat="1" applyFont="1" applyFill="1" applyBorder="1" applyAlignment="1">
      <alignment vertical="center"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174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/>
    </xf>
    <xf numFmtId="0" fontId="24" fillId="2" borderId="1" xfId="0" applyFont="1" applyFill="1" applyBorder="1" applyAlignment="1" applyProtection="1">
      <alignment horizontal="center" vertical="center"/>
      <protection/>
    </xf>
    <xf numFmtId="43" fontId="28" fillId="0" borderId="1" xfId="15" applyFont="1" applyFill="1" applyBorder="1" applyAlignment="1" applyProtection="1">
      <alignment horizontal="center" vertical="center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 applyProtection="1">
      <alignment horizontal="center" vertical="center"/>
      <protection/>
    </xf>
    <xf numFmtId="0" fontId="22" fillId="6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35362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0002500" y="0"/>
          <a:ext cx="3171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0</xdr:rowOff>
    </xdr:from>
    <xdr:to>
      <xdr:col>14</xdr:col>
      <xdr:colOff>419100</xdr:colOff>
      <xdr:row>22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0" y="6772275"/>
          <a:ext cx="13087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FİLM, ŞİRKET VE DAĞITIMCI İSİMLERİNDE LÜTFEN TÜRKÇE KARAKTER KULLANMAYINIZ. 
FİLM İSİMLERİNDE BAŞA GELEN "THE" ÖN EKİNİ ORİJİNAL İSMİN SONUNA VİRGÜLLE 
AYIRARAK KOYUNUZ.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 topLeftCell="Q1">
      <selection activeCell="X12" sqref="X12"/>
    </sheetView>
  </sheetViews>
  <sheetFormatPr defaultColWidth="9.140625" defaultRowHeight="12.75"/>
  <cols>
    <col min="1" max="1" width="9.140625" style="1" bestFit="1" customWidth="1"/>
    <col min="2" max="2" width="1.7109375" style="19" customWidth="1"/>
    <col min="3" max="3" width="48.7109375" style="5" bestFit="1" customWidth="1"/>
    <col min="4" max="4" width="14.7109375" style="5" customWidth="1"/>
    <col min="5" max="5" width="16.7109375" style="5" customWidth="1"/>
    <col min="6" max="6" width="16.7109375" style="38" customWidth="1"/>
    <col min="7" max="7" width="5.57421875" style="20" bestFit="1" customWidth="1"/>
    <col min="8" max="8" width="7.57421875" style="20" bestFit="1" customWidth="1"/>
    <col min="9" max="9" width="9.28125" style="20" customWidth="1"/>
    <col min="10" max="10" width="17.7109375" style="5" customWidth="1"/>
    <col min="11" max="11" width="9.140625" style="5" bestFit="1" customWidth="1"/>
    <col min="12" max="12" width="17.7109375" style="5" customWidth="1"/>
    <col min="13" max="13" width="9.00390625" style="5" bestFit="1" customWidth="1"/>
    <col min="14" max="14" width="17.7109375" style="5" customWidth="1"/>
    <col min="15" max="15" width="9.00390625" style="5" bestFit="1" customWidth="1"/>
    <col min="16" max="16" width="20.7109375" style="21" customWidth="1"/>
    <col min="17" max="17" width="12.7109375" style="5" customWidth="1"/>
    <col min="18" max="19" width="20.7109375" style="5" customWidth="1"/>
    <col min="20" max="20" width="12.7109375" style="22" customWidth="1"/>
    <col min="21" max="21" width="12.7109375" style="5" customWidth="1"/>
    <col min="22" max="22" width="16.8515625" style="22" bestFit="1" customWidth="1"/>
    <col min="23" max="24" width="12.7109375" style="5" customWidth="1"/>
    <col min="25" max="25" width="38.57421875" style="5" customWidth="1"/>
    <col min="26" max="26" width="38.57421875" style="6" customWidth="1"/>
    <col min="27" max="29" width="38.57421875" style="5" customWidth="1"/>
    <col min="30" max="30" width="1.57421875" style="5" bestFit="1" customWidth="1"/>
    <col min="31" max="16384" width="38.57421875" style="5" customWidth="1"/>
  </cols>
  <sheetData>
    <row r="1" spans="1:24" ht="38.2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50.25">
      <c r="A2" s="62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37.5" customHeight="1">
      <c r="A3" s="7"/>
      <c r="B3" s="7"/>
      <c r="C3" s="36"/>
      <c r="D3" s="7"/>
      <c r="E3" s="7"/>
      <c r="F3" s="37"/>
      <c r="G3" s="8"/>
      <c r="H3" s="8"/>
      <c r="I3" s="8"/>
      <c r="J3" s="7"/>
      <c r="K3" s="7"/>
      <c r="L3" s="7"/>
      <c r="M3" s="7"/>
      <c r="N3" s="7"/>
      <c r="O3" s="64" t="s">
        <v>32</v>
      </c>
      <c r="P3" s="65"/>
      <c r="Q3" s="65"/>
      <c r="R3" s="65"/>
      <c r="S3" s="65"/>
      <c r="T3" s="65"/>
      <c r="U3" s="65"/>
      <c r="V3" s="65"/>
      <c r="W3" s="65"/>
      <c r="X3" s="66"/>
    </row>
    <row r="4" spans="1:24" s="9" customFormat="1" ht="45">
      <c r="A4" s="67" t="s">
        <v>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6" s="11" customFormat="1" ht="30" customHeight="1">
      <c r="A5" s="10"/>
      <c r="B5" s="3"/>
      <c r="C5" s="56" t="s">
        <v>0</v>
      </c>
      <c r="D5" s="57" t="s">
        <v>8</v>
      </c>
      <c r="E5" s="57" t="s">
        <v>1</v>
      </c>
      <c r="F5" s="58" t="s">
        <v>19</v>
      </c>
      <c r="G5" s="57" t="s">
        <v>9</v>
      </c>
      <c r="H5" s="57" t="s">
        <v>10</v>
      </c>
      <c r="I5" s="57" t="s">
        <v>11</v>
      </c>
      <c r="J5" s="54" t="s">
        <v>2</v>
      </c>
      <c r="K5" s="54"/>
      <c r="L5" s="54" t="s">
        <v>3</v>
      </c>
      <c r="M5" s="54"/>
      <c r="N5" s="54" t="s">
        <v>4</v>
      </c>
      <c r="O5" s="54"/>
      <c r="P5" s="54" t="s">
        <v>12</v>
      </c>
      <c r="Q5" s="54"/>
      <c r="R5" s="54"/>
      <c r="S5" s="54"/>
      <c r="T5" s="54" t="s">
        <v>13</v>
      </c>
      <c r="U5" s="54"/>
      <c r="V5" s="54" t="s">
        <v>14</v>
      </c>
      <c r="W5" s="54"/>
      <c r="X5" s="54"/>
      <c r="Z5" s="12"/>
    </row>
    <row r="6" spans="1:26" s="11" customFormat="1" ht="30" customHeight="1">
      <c r="A6" s="13"/>
      <c r="B6" s="4"/>
      <c r="C6" s="56"/>
      <c r="D6" s="57"/>
      <c r="E6" s="54"/>
      <c r="F6" s="59"/>
      <c r="G6" s="57"/>
      <c r="H6" s="57"/>
      <c r="I6" s="57"/>
      <c r="J6" s="25" t="s">
        <v>7</v>
      </c>
      <c r="K6" s="25" t="s">
        <v>6</v>
      </c>
      <c r="L6" s="25" t="s">
        <v>7</v>
      </c>
      <c r="M6" s="25" t="s">
        <v>6</v>
      </c>
      <c r="N6" s="25" t="s">
        <v>7</v>
      </c>
      <c r="O6" s="25" t="s">
        <v>6</v>
      </c>
      <c r="P6" s="24" t="s">
        <v>7</v>
      </c>
      <c r="Q6" s="24" t="s">
        <v>6</v>
      </c>
      <c r="R6" s="23" t="s">
        <v>15</v>
      </c>
      <c r="S6" s="23" t="s">
        <v>16</v>
      </c>
      <c r="T6" s="26" t="s">
        <v>7</v>
      </c>
      <c r="U6" s="25" t="s">
        <v>5</v>
      </c>
      <c r="V6" s="26" t="s">
        <v>7</v>
      </c>
      <c r="W6" s="25" t="s">
        <v>6</v>
      </c>
      <c r="X6" s="23" t="s">
        <v>16</v>
      </c>
      <c r="Z6" s="12"/>
    </row>
    <row r="7" spans="1:29" s="15" customFormat="1" ht="24.75" customHeight="1">
      <c r="A7" s="14">
        <v>1</v>
      </c>
      <c r="B7" s="2"/>
      <c r="C7" s="51" t="s">
        <v>26</v>
      </c>
      <c r="D7" s="42">
        <v>39675</v>
      </c>
      <c r="E7" s="43" t="s">
        <v>22</v>
      </c>
      <c r="F7" s="43" t="s">
        <v>23</v>
      </c>
      <c r="G7" s="44">
        <v>38</v>
      </c>
      <c r="H7" s="44">
        <v>38</v>
      </c>
      <c r="I7" s="44">
        <v>3</v>
      </c>
      <c r="J7" s="45">
        <v>9145.67</v>
      </c>
      <c r="K7" s="46">
        <v>1144</v>
      </c>
      <c r="L7" s="45">
        <v>15281.17</v>
      </c>
      <c r="M7" s="46">
        <v>1750</v>
      </c>
      <c r="N7" s="45">
        <v>18993.17</v>
      </c>
      <c r="O7" s="46">
        <v>2158</v>
      </c>
      <c r="P7" s="47">
        <f aca="true" t="shared" si="0" ref="P7:P14">SUM(J7+L7+N7)</f>
        <v>43420.009999999995</v>
      </c>
      <c r="Q7" s="49">
        <f aca="true" t="shared" si="1" ref="Q7:Q14">K7+M7+O7</f>
        <v>5052</v>
      </c>
      <c r="R7" s="39">
        <f aca="true" t="shared" si="2" ref="R7:R14">+Q7/H7</f>
        <v>132.94736842105263</v>
      </c>
      <c r="S7" s="40">
        <f aca="true" t="shared" si="3" ref="S7:S14">+P7/Q7</f>
        <v>8.594617973079968</v>
      </c>
      <c r="T7" s="45">
        <v>0</v>
      </c>
      <c r="U7" s="41" t="e">
        <f aca="true" t="shared" si="4" ref="U7:U14">(+T7-P7)/T7</f>
        <v>#DIV/0!</v>
      </c>
      <c r="V7" s="45">
        <v>372001.01</v>
      </c>
      <c r="W7" s="46">
        <v>38472</v>
      </c>
      <c r="X7" s="48">
        <f aca="true" t="shared" si="5" ref="X7:X14">V7/W7</f>
        <v>9.669396184237888</v>
      </c>
      <c r="Y7" s="11"/>
      <c r="Z7" s="12"/>
      <c r="AA7" s="11"/>
      <c r="AB7" s="11"/>
      <c r="AC7" s="11"/>
    </row>
    <row r="8" spans="1:29" s="15" customFormat="1" ht="24.75" customHeight="1">
      <c r="A8" s="14">
        <v>2</v>
      </c>
      <c r="B8" s="2"/>
      <c r="C8" s="51" t="s">
        <v>25</v>
      </c>
      <c r="D8" s="42">
        <v>39678</v>
      </c>
      <c r="E8" s="43" t="s">
        <v>22</v>
      </c>
      <c r="F8" s="43" t="s">
        <v>23</v>
      </c>
      <c r="G8" s="44">
        <v>18</v>
      </c>
      <c r="H8" s="44">
        <v>12</v>
      </c>
      <c r="I8" s="44">
        <v>7</v>
      </c>
      <c r="J8" s="45">
        <v>606</v>
      </c>
      <c r="K8" s="46">
        <v>102</v>
      </c>
      <c r="L8" s="45">
        <v>901</v>
      </c>
      <c r="M8" s="46">
        <v>141</v>
      </c>
      <c r="N8" s="45">
        <v>1133.5</v>
      </c>
      <c r="O8" s="46">
        <v>174</v>
      </c>
      <c r="P8" s="47">
        <f>SUM(J8+L8+N8)</f>
        <v>2640.5</v>
      </c>
      <c r="Q8" s="49">
        <f>K8+M8+O8</f>
        <v>417</v>
      </c>
      <c r="R8" s="39">
        <f>+Q8/H8</f>
        <v>34.75</v>
      </c>
      <c r="S8" s="40">
        <f>+P8/Q8</f>
        <v>6.332134292565947</v>
      </c>
      <c r="T8" s="45">
        <v>0</v>
      </c>
      <c r="U8" s="41" t="e">
        <f>(+T8-P8)/T8</f>
        <v>#DIV/0!</v>
      </c>
      <c r="V8" s="45">
        <v>113088</v>
      </c>
      <c r="W8" s="46">
        <v>13055</v>
      </c>
      <c r="X8" s="48">
        <f>V8/W8</f>
        <v>8.66242818843355</v>
      </c>
      <c r="Y8" s="11"/>
      <c r="Z8" s="12"/>
      <c r="AA8" s="11"/>
      <c r="AB8" s="11"/>
      <c r="AC8" s="11"/>
    </row>
    <row r="9" spans="1:29" s="15" customFormat="1" ht="24.75" customHeight="1">
      <c r="A9" s="14">
        <v>3</v>
      </c>
      <c r="B9" s="2"/>
      <c r="C9" s="51" t="s">
        <v>27</v>
      </c>
      <c r="D9" s="42">
        <v>39486</v>
      </c>
      <c r="E9" s="43" t="s">
        <v>22</v>
      </c>
      <c r="F9" s="43" t="s">
        <v>28</v>
      </c>
      <c r="G9" s="44">
        <v>61</v>
      </c>
      <c r="H9" s="44">
        <v>3</v>
      </c>
      <c r="I9" s="44">
        <v>23</v>
      </c>
      <c r="J9" s="45">
        <v>360</v>
      </c>
      <c r="K9" s="46">
        <v>72</v>
      </c>
      <c r="L9" s="45">
        <v>681</v>
      </c>
      <c r="M9" s="46">
        <v>123</v>
      </c>
      <c r="N9" s="45">
        <v>1009</v>
      </c>
      <c r="O9" s="46">
        <v>186</v>
      </c>
      <c r="P9" s="47">
        <f t="shared" si="0"/>
        <v>2050</v>
      </c>
      <c r="Q9" s="49">
        <f t="shared" si="1"/>
        <v>381</v>
      </c>
      <c r="R9" s="39">
        <f t="shared" si="2"/>
        <v>127</v>
      </c>
      <c r="S9" s="40">
        <f t="shared" si="3"/>
        <v>5.380577427821522</v>
      </c>
      <c r="T9" s="45">
        <v>0</v>
      </c>
      <c r="U9" s="41" t="e">
        <f t="shared" si="4"/>
        <v>#DIV/0!</v>
      </c>
      <c r="V9" s="45">
        <v>821319.84</v>
      </c>
      <c r="W9" s="46">
        <v>118530</v>
      </c>
      <c r="X9" s="48">
        <f t="shared" si="5"/>
        <v>6.929214882308276</v>
      </c>
      <c r="Y9" s="11"/>
      <c r="Z9" s="12"/>
      <c r="AA9" s="11"/>
      <c r="AB9" s="11"/>
      <c r="AC9" s="11"/>
    </row>
    <row r="10" spans="1:29" s="15" customFormat="1" ht="24.75" customHeight="1">
      <c r="A10" s="14">
        <v>4</v>
      </c>
      <c r="B10" s="2"/>
      <c r="C10" s="51" t="s">
        <v>29</v>
      </c>
      <c r="D10" s="53">
        <v>39269</v>
      </c>
      <c r="E10" s="43" t="s">
        <v>22</v>
      </c>
      <c r="F10" s="43" t="s">
        <v>22</v>
      </c>
      <c r="G10" s="44">
        <v>10</v>
      </c>
      <c r="H10" s="44">
        <v>1</v>
      </c>
      <c r="I10" s="44">
        <v>26</v>
      </c>
      <c r="J10" s="45">
        <v>84</v>
      </c>
      <c r="K10" s="46">
        <v>13</v>
      </c>
      <c r="L10" s="45">
        <v>140</v>
      </c>
      <c r="M10" s="46">
        <v>21</v>
      </c>
      <c r="N10" s="45">
        <v>218</v>
      </c>
      <c r="O10" s="46">
        <v>33</v>
      </c>
      <c r="P10" s="47">
        <f>SUM(J10+L10+N10)</f>
        <v>442</v>
      </c>
      <c r="Q10" s="49">
        <f>K10+M10+O10</f>
        <v>67</v>
      </c>
      <c r="R10" s="39">
        <f>+Q10/H10</f>
        <v>67</v>
      </c>
      <c r="S10" s="40">
        <f>+P10/Q10</f>
        <v>6.597014925373134</v>
      </c>
      <c r="T10" s="45">
        <v>0</v>
      </c>
      <c r="U10" s="41" t="e">
        <f>(+T10-P10)/T10</f>
        <v>#DIV/0!</v>
      </c>
      <c r="V10" s="45">
        <v>205070.19</v>
      </c>
      <c r="W10" s="46">
        <v>30618</v>
      </c>
      <c r="X10" s="48">
        <f>V10/W10</f>
        <v>6.697700372330002</v>
      </c>
      <c r="Y10" s="11"/>
      <c r="Z10" s="12"/>
      <c r="AA10" s="11"/>
      <c r="AB10" s="11"/>
      <c r="AC10" s="11"/>
    </row>
    <row r="11" spans="1:29" s="15" customFormat="1" ht="24.75" customHeight="1">
      <c r="A11" s="14">
        <v>5</v>
      </c>
      <c r="B11" s="2"/>
      <c r="C11" s="51" t="s">
        <v>24</v>
      </c>
      <c r="D11" s="42">
        <v>39619</v>
      </c>
      <c r="E11" s="43" t="s">
        <v>22</v>
      </c>
      <c r="F11" s="43" t="s">
        <v>22</v>
      </c>
      <c r="G11" s="44">
        <v>20</v>
      </c>
      <c r="H11" s="44">
        <v>2</v>
      </c>
      <c r="I11" s="44">
        <v>11</v>
      </c>
      <c r="J11" s="45">
        <v>100</v>
      </c>
      <c r="K11" s="46">
        <v>20</v>
      </c>
      <c r="L11" s="45">
        <v>110</v>
      </c>
      <c r="M11" s="46">
        <v>22</v>
      </c>
      <c r="N11" s="45">
        <v>120</v>
      </c>
      <c r="O11" s="46">
        <v>24</v>
      </c>
      <c r="P11" s="47">
        <f t="shared" si="0"/>
        <v>330</v>
      </c>
      <c r="Q11" s="49">
        <f t="shared" si="1"/>
        <v>66</v>
      </c>
      <c r="R11" s="39">
        <f t="shared" si="2"/>
        <v>33</v>
      </c>
      <c r="S11" s="40">
        <f t="shared" si="3"/>
        <v>5</v>
      </c>
      <c r="T11" s="45">
        <v>0</v>
      </c>
      <c r="U11" s="41" t="e">
        <f t="shared" si="4"/>
        <v>#DIV/0!</v>
      </c>
      <c r="V11" s="45">
        <v>169236</v>
      </c>
      <c r="W11" s="46">
        <v>23415</v>
      </c>
      <c r="X11" s="48">
        <f t="shared" si="5"/>
        <v>7.227674567584882</v>
      </c>
      <c r="Y11" s="11"/>
      <c r="Z11" s="12"/>
      <c r="AA11" s="11"/>
      <c r="AB11" s="11"/>
      <c r="AC11" s="11"/>
    </row>
    <row r="12" spans="1:29" s="15" customFormat="1" ht="24.75" customHeight="1">
      <c r="A12" s="14">
        <v>6</v>
      </c>
      <c r="B12" s="2"/>
      <c r="C12" s="51" t="s">
        <v>33</v>
      </c>
      <c r="D12" s="42">
        <v>39577</v>
      </c>
      <c r="E12" s="43" t="s">
        <v>22</v>
      </c>
      <c r="F12" s="43" t="s">
        <v>23</v>
      </c>
      <c r="G12" s="44">
        <v>10</v>
      </c>
      <c r="H12" s="44">
        <v>1</v>
      </c>
      <c r="I12" s="44">
        <v>15</v>
      </c>
      <c r="J12" s="45">
        <v>70</v>
      </c>
      <c r="K12" s="46">
        <v>14</v>
      </c>
      <c r="L12" s="45">
        <v>208.5</v>
      </c>
      <c r="M12" s="46">
        <v>31</v>
      </c>
      <c r="N12" s="45">
        <v>91.5</v>
      </c>
      <c r="O12" s="46">
        <v>13</v>
      </c>
      <c r="P12" s="47">
        <f t="shared" si="0"/>
        <v>370</v>
      </c>
      <c r="Q12" s="49">
        <f t="shared" si="1"/>
        <v>58</v>
      </c>
      <c r="R12" s="39">
        <f t="shared" si="2"/>
        <v>58</v>
      </c>
      <c r="S12" s="40">
        <f t="shared" si="3"/>
        <v>6.379310344827586</v>
      </c>
      <c r="T12" s="45">
        <v>0</v>
      </c>
      <c r="U12" s="41" t="e">
        <f t="shared" si="4"/>
        <v>#DIV/0!</v>
      </c>
      <c r="V12" s="45">
        <v>32283.63</v>
      </c>
      <c r="W12" s="46">
        <v>4266</v>
      </c>
      <c r="X12" s="48">
        <f t="shared" si="5"/>
        <v>7.567658227848102</v>
      </c>
      <c r="Y12" s="11"/>
      <c r="Z12" s="12"/>
      <c r="AA12" s="11"/>
      <c r="AB12" s="11"/>
      <c r="AC12" s="11"/>
    </row>
    <row r="14" spans="1:29" s="15" customFormat="1" ht="24.75" customHeight="1">
      <c r="A14" s="14">
        <v>7</v>
      </c>
      <c r="B14" s="2"/>
      <c r="C14" s="51" t="s">
        <v>31</v>
      </c>
      <c r="D14" s="53">
        <v>39528</v>
      </c>
      <c r="E14" s="43" t="s">
        <v>22</v>
      </c>
      <c r="F14" s="43" t="s">
        <v>30</v>
      </c>
      <c r="G14" s="44">
        <v>10</v>
      </c>
      <c r="H14" s="44">
        <v>2</v>
      </c>
      <c r="I14" s="44">
        <v>15</v>
      </c>
      <c r="J14" s="45">
        <v>116</v>
      </c>
      <c r="K14" s="46">
        <v>13</v>
      </c>
      <c r="L14" s="45">
        <v>32</v>
      </c>
      <c r="M14" s="46">
        <v>4</v>
      </c>
      <c r="N14" s="45">
        <v>36</v>
      </c>
      <c r="O14" s="46">
        <v>4</v>
      </c>
      <c r="P14" s="47">
        <f t="shared" si="0"/>
        <v>184</v>
      </c>
      <c r="Q14" s="49">
        <f t="shared" si="1"/>
        <v>21</v>
      </c>
      <c r="R14" s="39">
        <f t="shared" si="2"/>
        <v>10.5</v>
      </c>
      <c r="S14" s="40">
        <f t="shared" si="3"/>
        <v>8.761904761904763</v>
      </c>
      <c r="T14" s="45">
        <v>0</v>
      </c>
      <c r="U14" s="41" t="e">
        <f t="shared" si="4"/>
        <v>#DIV/0!</v>
      </c>
      <c r="V14" s="45">
        <v>40016.02</v>
      </c>
      <c r="W14" s="46">
        <v>4990</v>
      </c>
      <c r="X14" s="48">
        <f t="shared" si="5"/>
        <v>8.01924248496994</v>
      </c>
      <c r="Y14" s="11"/>
      <c r="Z14" s="12"/>
      <c r="AA14" s="11"/>
      <c r="AB14" s="11"/>
      <c r="AC14" s="11"/>
    </row>
    <row r="16" spans="1:30" s="17" customFormat="1" ht="21.75" customHeight="1">
      <c r="A16" s="16"/>
      <c r="B16" s="55" t="s">
        <v>17</v>
      </c>
      <c r="C16" s="55"/>
      <c r="D16" s="55"/>
      <c r="E16" s="55"/>
      <c r="F16" s="55"/>
      <c r="G16" s="28"/>
      <c r="H16" s="28">
        <f>SUM(H7:H15)</f>
        <v>59</v>
      </c>
      <c r="I16" s="27"/>
      <c r="J16" s="29"/>
      <c r="K16" s="30"/>
      <c r="L16" s="29"/>
      <c r="M16" s="30"/>
      <c r="N16" s="29"/>
      <c r="O16" s="30"/>
      <c r="P16" s="29">
        <f>SUM(P7:P15)</f>
        <v>49436.509999999995</v>
      </c>
      <c r="Q16" s="30">
        <f>SUM(Q7:Q15)</f>
        <v>6062</v>
      </c>
      <c r="R16" s="50">
        <f>Q16/H16</f>
        <v>102.7457627118644</v>
      </c>
      <c r="S16" s="31">
        <f>P16/Q16</f>
        <v>8.155148465852854</v>
      </c>
      <c r="T16" s="29"/>
      <c r="U16" s="32"/>
      <c r="V16" s="33"/>
      <c r="W16" s="34"/>
      <c r="X16" s="35"/>
      <c r="Z16" s="18"/>
      <c r="AD16" s="17" t="s">
        <v>18</v>
      </c>
    </row>
    <row r="17" ht="18">
      <c r="P17" s="52"/>
    </row>
  </sheetData>
  <mergeCells count="18">
    <mergeCell ref="L5:M5"/>
    <mergeCell ref="N5:O5"/>
    <mergeCell ref="H5:H6"/>
    <mergeCell ref="I5:I6"/>
    <mergeCell ref="A1:X1"/>
    <mergeCell ref="A2:X2"/>
    <mergeCell ref="O3:X3"/>
    <mergeCell ref="A4:X4"/>
    <mergeCell ref="V5:X5"/>
    <mergeCell ref="B16:F16"/>
    <mergeCell ref="C5:C6"/>
    <mergeCell ref="D5:D6"/>
    <mergeCell ref="E5:E6"/>
    <mergeCell ref="F5:F6"/>
    <mergeCell ref="J5:K5"/>
    <mergeCell ref="P5:S5"/>
    <mergeCell ref="G5:G6"/>
    <mergeCell ref="T5:U5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scale="40" r:id="rId2"/>
  <ignoredErrors>
    <ignoredError sqref="S1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PC</cp:lastModifiedBy>
  <cp:lastPrinted>2008-02-18T13:18:52Z</cp:lastPrinted>
  <dcterms:created xsi:type="dcterms:W3CDTF">2006-03-15T09:07:04Z</dcterms:created>
  <dcterms:modified xsi:type="dcterms:W3CDTF">2008-09-01T10:45:16Z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