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<sst xmlns="http://schemas.openxmlformats.org/spreadsheetml/2006/main" count="46" uniqueCount="32">
  <si>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</si>
  <si>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</si>
  <si>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</si>
  <si>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</si>
  <si>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</si>
  <si>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</si>
  <si>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</si>
  <si>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</si>
  <si>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</si>
  <si>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</si>
  <si>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</si>
  <si>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</si>
  <si>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</si>
  <si>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</si>
  <si>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</si>
  <si>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</si>
  <si>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</si>
  <si>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</si>
  <si>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</si>
  <si>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</si>
  <si>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</si>
  <si>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</si>
  <si>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</si>
  <si>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</si>
  <si>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FLOCK, THE</t>
  </si>
  <si>
    <t>IN THE NAME OF THE KING</t>
  </si>
  <si>
    <t>UMUT SANAT/ÖZEN</t>
  </si>
  <si>
    <t>UMUT SANAT</t>
  </si>
  <si>
    <t>ÖZEN FİLM</t>
  </si>
  <si>
    <t>WEEKEND: 19                    02.05 - 04.05.2008</t>
  </si>
  <si>
    <t>DATE : 05.05.2008</t>
  </si>
  <si>
    <t>AGE OF IGNORANCE, THE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</si>
</sst>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29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0" t="s">
        <v>30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4" t="s">
        <v>0</v>
      </c>
      <c r="D6" s="95" t="s">
        <v>8</v>
      </c>
      <c r="E6" s="95" t="s">
        <v>1</v>
      </c>
      <c r="F6" s="95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4"/>
      <c r="D7" s="95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31</v>
      </c>
      <c r="D8" s="2">
        <v>39563</v>
      </c>
      <c r="E8" s="83" t="s">
        <v>27</v>
      </c>
      <c r="F8" s="3" t="s">
        <v>26</v>
      </c>
      <c r="G8" s="83">
        <v>13</v>
      </c>
      <c r="H8" s="51">
        <v>13</v>
      </c>
      <c r="I8" s="51">
        <v>2</v>
      </c>
      <c r="J8" s="4">
        <v>873</v>
      </c>
      <c r="K8" s="5">
        <v>81</v>
      </c>
      <c r="L8" s="4">
        <v>1764.5</v>
      </c>
      <c r="M8" s="5">
        <v>167</v>
      </c>
      <c r="N8" s="4">
        <v>1415.5</v>
      </c>
      <c r="O8" s="5">
        <v>127</v>
      </c>
      <c r="P8" s="55">
        <f aca="true" t="shared" si="0" ref="P8:Q10">+J8+L8+N8</f>
        <v>4053</v>
      </c>
      <c r="Q8" s="58">
        <f t="shared" si="0"/>
        <v>375</v>
      </c>
      <c r="R8" s="10">
        <f>+Q8/H8</f>
        <v>28.846153846153847</v>
      </c>
      <c r="S8" s="59">
        <f>+P8/Q8</f>
        <v>10.808</v>
      </c>
      <c r="T8" s="4">
        <v>13229</v>
      </c>
      <c r="U8" s="60">
        <f>(+T8-P8)/T8</f>
        <v>0.6936276362536851</v>
      </c>
      <c r="V8" s="4">
        <v>23402</v>
      </c>
      <c r="W8" s="5">
        <v>2212</v>
      </c>
      <c r="X8" s="61">
        <f>V8/W8</f>
        <v>10.579566003616636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39535</v>
      </c>
      <c r="E9" s="83" t="s">
        <v>28</v>
      </c>
      <c r="F9" s="3" t="s">
        <v>22</v>
      </c>
      <c r="G9" s="83">
        <v>66</v>
      </c>
      <c r="H9" s="51">
        <v>8</v>
      </c>
      <c r="I9" s="51">
        <v>6</v>
      </c>
      <c r="J9" s="4">
        <v>506</v>
      </c>
      <c r="K9" s="5">
        <v>125</v>
      </c>
      <c r="L9" s="4">
        <v>1029</v>
      </c>
      <c r="M9" s="5">
        <v>296</v>
      </c>
      <c r="N9" s="4">
        <v>727</v>
      </c>
      <c r="O9" s="5">
        <v>135</v>
      </c>
      <c r="P9" s="55">
        <f t="shared" si="0"/>
        <v>2262</v>
      </c>
      <c r="Q9" s="58">
        <f t="shared" si="0"/>
        <v>556</v>
      </c>
      <c r="R9" s="10">
        <f>+Q9/H9</f>
        <v>69.5</v>
      </c>
      <c r="S9" s="59">
        <f>+P9/Q9</f>
        <v>4.068345323741007</v>
      </c>
      <c r="T9" s="4">
        <v>13804</v>
      </c>
      <c r="U9" s="60">
        <f>(+T9-P9)/T9</f>
        <v>0.8361344537815126</v>
      </c>
      <c r="V9" s="4">
        <v>707223.5</v>
      </c>
      <c r="W9" s="5">
        <v>93146</v>
      </c>
      <c r="X9" s="61">
        <f>V9/W9</f>
        <v>7.5926341442466665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39521</v>
      </c>
      <c r="E10" s="83" t="s">
        <v>28</v>
      </c>
      <c r="F10" s="3" t="s">
        <v>22</v>
      </c>
      <c r="G10" s="83">
        <v>35</v>
      </c>
      <c r="H10" s="51">
        <v>3</v>
      </c>
      <c r="I10" s="51">
        <v>8</v>
      </c>
      <c r="J10" s="4">
        <v>193</v>
      </c>
      <c r="K10" s="5">
        <v>40</v>
      </c>
      <c r="L10" s="4">
        <v>307</v>
      </c>
      <c r="M10" s="5">
        <v>65</v>
      </c>
      <c r="N10" s="4">
        <v>393</v>
      </c>
      <c r="O10" s="5">
        <v>77</v>
      </c>
      <c r="P10" s="55">
        <f t="shared" si="0"/>
        <v>893</v>
      </c>
      <c r="Q10" s="58">
        <f t="shared" si="0"/>
        <v>182</v>
      </c>
      <c r="R10" s="10">
        <f>+Q10/H10</f>
        <v>60.666666666666664</v>
      </c>
      <c r="S10" s="59">
        <f>+P10/Q10</f>
        <v>4.906593406593407</v>
      </c>
      <c r="T10" s="4">
        <v>424</v>
      </c>
      <c r="U10" s="60">
        <f>(+T10-P10)/T10</f>
        <v>-1.1061320754716981</v>
      </c>
      <c r="V10" s="4">
        <v>316538</v>
      </c>
      <c r="W10" s="5">
        <v>36009</v>
      </c>
      <c r="X10" s="61">
        <f>V10/W10</f>
        <v>8.790524591074453</v>
      </c>
      <c r="Z10" s="30"/>
    </row>
    <row r="11" spans="1:27" s="32" customFormat="1" ht="18">
      <c r="A11" s="28">
        <v>4</v>
      </c>
      <c r="B11" s="16"/>
      <c r="C11" s="1" t="s">
        <v>23</v>
      </c>
      <c r="D11" s="2">
        <v>39472</v>
      </c>
      <c r="E11" s="83" t="s">
        <v>28</v>
      </c>
      <c r="F11" s="3" t="s">
        <v>22</v>
      </c>
      <c r="G11" s="83">
        <v>59</v>
      </c>
      <c r="H11" s="51">
        <v>2</v>
      </c>
      <c r="I11" s="51">
        <v>15</v>
      </c>
      <c r="J11" s="4">
        <v>249</v>
      </c>
      <c r="K11" s="5">
        <v>83</v>
      </c>
      <c r="L11" s="4">
        <v>30</v>
      </c>
      <c r="M11" s="5">
        <v>6</v>
      </c>
      <c r="N11" s="4">
        <v>0</v>
      </c>
      <c r="O11" s="5">
        <v>0</v>
      </c>
      <c r="P11" s="55">
        <f>+J11+L11+N11</f>
        <v>279</v>
      </c>
      <c r="Q11" s="58">
        <f>+K11+M11+O11</f>
        <v>89</v>
      </c>
      <c r="R11" s="10">
        <f>+Q11/H11</f>
        <v>44.5</v>
      </c>
      <c r="S11" s="59">
        <f>+P11/Q11</f>
        <v>3.134831460674157</v>
      </c>
      <c r="T11" s="4">
        <v>2687</v>
      </c>
      <c r="U11" s="60">
        <f>(+T11-P11)/T11</f>
        <v>0.8961667286937105</v>
      </c>
      <c r="V11" s="4">
        <v>787523</v>
      </c>
      <c r="W11" s="5">
        <v>100443</v>
      </c>
      <c r="X11" s="61">
        <f>V11/W11</f>
        <v>7.840496600061726</v>
      </c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3" t="s">
        <v>17</v>
      </c>
      <c r="C19" s="93"/>
      <c r="D19" s="93"/>
      <c r="E19" s="93"/>
      <c r="F19" s="93"/>
      <c r="G19" s="74"/>
      <c r="H19" s="74">
        <f>SUM(H8:H18)</f>
        <v>26</v>
      </c>
      <c r="I19" s="73"/>
      <c r="J19" s="75"/>
      <c r="K19" s="76"/>
      <c r="L19" s="75"/>
      <c r="M19" s="76"/>
      <c r="N19" s="75"/>
      <c r="O19" s="76"/>
      <c r="P19" s="75">
        <f>SUM(P8:P18)</f>
        <v>7487</v>
      </c>
      <c r="Q19" s="76">
        <f>SUM(Q8:Q18)</f>
        <v>1202</v>
      </c>
      <c r="R19" s="77">
        <f>P19/H19</f>
        <v>287.96153846153845</v>
      </c>
      <c r="S19" s="78">
        <f>P19/Q19</f>
        <v>6.228785357737105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2008-05-05T14:18:41Z</cp:lastPrinted>
  <dcterms:created xsi:type="dcterms:W3CDTF">2006-03-15T09:07:04Z</dcterms:created>
  <dcterms:modified xsi:type="dcterms:W3CDTF">2008-05-06T09:45:12Z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-1140218202</vt:i4>
  </property>
  <property fmtid="{D5CDD505-2E9C-101B-9397-08002B2CF9AE}" pid="3" name="_EmailSubject">
    <vt:lpwstr>Weekend Box Office - WE: 19-2008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