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<sst xmlns="http://schemas.openxmlformats.org/spreadsheetml/2006/main" count="46" uniqueCount="29">
  <si>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</si>
  <si>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</si>
  <si>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</si>
  <si>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</si>
  <si>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</si>
  <si>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</si>
  <si>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</si>
  <si>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</si>
  <si>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</si>
  <si>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</si>
  <si>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</si>
  <si>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</si>
  <si>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</si>
  <si>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</si>
  <si>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</si>
  <si>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</si>
  <si>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</si>
  <si>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</si>
  <si>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</si>
  <si>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</si>
  <si>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</si>
  <si>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</si>
  <si>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</si>
  <si>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DONKEY XOTE</t>
  </si>
  <si>
    <t>REDACTED</t>
  </si>
  <si>
    <t>FLOCK, THE</t>
  </si>
  <si>
    <t>IN THE NAME OF THE KING</t>
  </si>
  <si>
    <t>WEEKEND: 15                    04.04 - 06.04.2008</t>
  </si>
  <si>
    <t>DATE : 08.04.2008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</si>
</sst>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A6" sqref="A6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27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28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39535</v>
      </c>
      <c r="E8" s="3" t="s">
        <v>22</v>
      </c>
      <c r="F8" s="3" t="s">
        <v>22</v>
      </c>
      <c r="G8" s="83">
        <v>66</v>
      </c>
      <c r="H8" s="51">
        <v>66</v>
      </c>
      <c r="I8" s="51">
        <v>2</v>
      </c>
      <c r="J8" s="4">
        <v>19954.5</v>
      </c>
      <c r="K8" s="5">
        <v>2240</v>
      </c>
      <c r="L8" s="4">
        <v>41893.5</v>
      </c>
      <c r="M8" s="5">
        <v>4547</v>
      </c>
      <c r="N8" s="4">
        <v>59626</v>
      </c>
      <c r="O8" s="5">
        <v>6401</v>
      </c>
      <c r="P8" s="55">
        <f aca="true" t="shared" si="0" ref="P8:Q11">+J8+L8+N8</f>
        <v>121474</v>
      </c>
      <c r="Q8" s="58">
        <f t="shared" si="0"/>
        <v>13188</v>
      </c>
      <c r="R8" s="10">
        <f>+Q8/H8</f>
        <v>199.8181818181818</v>
      </c>
      <c r="S8" s="59">
        <f>+P8/Q8</f>
        <v>9.210949347892024</v>
      </c>
      <c r="T8" s="4">
        <v>200872</v>
      </c>
      <c r="U8" s="60">
        <f>(+T8-P8)/T8</f>
        <v>0.3952666374606715</v>
      </c>
      <c r="V8" s="4">
        <v>461456.5</v>
      </c>
      <c r="W8" s="5">
        <v>54175</v>
      </c>
      <c r="X8" s="61">
        <f>V8/W8</f>
        <v>8.51788647900323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39521</v>
      </c>
      <c r="E9" s="3" t="s">
        <v>22</v>
      </c>
      <c r="F9" s="3" t="s">
        <v>22</v>
      </c>
      <c r="G9" s="83">
        <v>35</v>
      </c>
      <c r="H9" s="51">
        <v>32</v>
      </c>
      <c r="I9" s="51">
        <v>4</v>
      </c>
      <c r="J9" s="4">
        <v>2330</v>
      </c>
      <c r="K9" s="5">
        <v>359</v>
      </c>
      <c r="L9" s="4">
        <v>4901.5</v>
      </c>
      <c r="M9" s="5">
        <v>712</v>
      </c>
      <c r="N9" s="4">
        <v>6220.5</v>
      </c>
      <c r="O9" s="5">
        <v>893</v>
      </c>
      <c r="P9" s="55">
        <f t="shared" si="0"/>
        <v>13452</v>
      </c>
      <c r="Q9" s="58">
        <f t="shared" si="0"/>
        <v>1964</v>
      </c>
      <c r="R9" s="10">
        <f>+Q9/H9</f>
        <v>61.375</v>
      </c>
      <c r="S9" s="59">
        <f>+P9/Q9</f>
        <v>6.8492871690427695</v>
      </c>
      <c r="T9" s="4">
        <v>19742</v>
      </c>
      <c r="U9" s="60">
        <f>(+T9-P9)/T9</f>
        <v>0.31861006990173235</v>
      </c>
      <c r="V9" s="4">
        <v>289485</v>
      </c>
      <c r="W9" s="5">
        <v>31346</v>
      </c>
      <c r="X9" s="61">
        <f>V9/W9</f>
        <v>9.235149620366235</v>
      </c>
      <c r="Z9" s="30"/>
    </row>
    <row r="10" spans="1:26" s="29" customFormat="1" ht="18">
      <c r="A10" s="28">
        <v>3</v>
      </c>
      <c r="B10" s="15"/>
      <c r="C10" s="1" t="s">
        <v>24</v>
      </c>
      <c r="D10" s="2">
        <v>39493</v>
      </c>
      <c r="E10" s="3" t="s">
        <v>22</v>
      </c>
      <c r="F10" s="3" t="s">
        <v>22</v>
      </c>
      <c r="G10" s="83">
        <v>28</v>
      </c>
      <c r="H10" s="51">
        <v>3</v>
      </c>
      <c r="I10" s="51">
        <v>8</v>
      </c>
      <c r="J10" s="4">
        <v>351</v>
      </c>
      <c r="K10" s="5">
        <v>65</v>
      </c>
      <c r="L10" s="4">
        <v>787</v>
      </c>
      <c r="M10" s="5">
        <v>125</v>
      </c>
      <c r="N10" s="4">
        <v>669</v>
      </c>
      <c r="O10" s="5">
        <v>101</v>
      </c>
      <c r="P10" s="55">
        <f t="shared" si="0"/>
        <v>1807</v>
      </c>
      <c r="Q10" s="58">
        <f t="shared" si="0"/>
        <v>291</v>
      </c>
      <c r="R10" s="10">
        <f>+Q10/H10</f>
        <v>97</v>
      </c>
      <c r="S10" s="59">
        <f>+P10/Q10</f>
        <v>6.209621993127148</v>
      </c>
      <c r="T10" s="4">
        <v>126</v>
      </c>
      <c r="U10" s="60">
        <f>(+T10-P10)/T10</f>
        <v>-13.341269841269842</v>
      </c>
      <c r="V10" s="4">
        <v>44004</v>
      </c>
      <c r="W10" s="5">
        <v>5099</v>
      </c>
      <c r="X10" s="61">
        <f>V10/W10</f>
        <v>8.629927436752304</v>
      </c>
      <c r="Z10" s="30"/>
    </row>
    <row r="11" spans="1:27" s="32" customFormat="1" ht="18">
      <c r="A11" s="28">
        <v>4</v>
      </c>
      <c r="B11" s="16"/>
      <c r="C11" s="1" t="s">
        <v>23</v>
      </c>
      <c r="D11" s="2">
        <v>39472</v>
      </c>
      <c r="E11" s="3" t="s">
        <v>22</v>
      </c>
      <c r="F11" s="3" t="s">
        <v>22</v>
      </c>
      <c r="G11" s="83">
        <v>59</v>
      </c>
      <c r="H11" s="51">
        <v>4</v>
      </c>
      <c r="I11" s="51">
        <v>11</v>
      </c>
      <c r="J11" s="4">
        <v>1118</v>
      </c>
      <c r="K11" s="5">
        <v>269</v>
      </c>
      <c r="L11" s="4">
        <v>1323</v>
      </c>
      <c r="M11" s="5">
        <v>319</v>
      </c>
      <c r="N11" s="4">
        <v>1519</v>
      </c>
      <c r="O11" s="5">
        <v>369</v>
      </c>
      <c r="P11" s="55">
        <f t="shared" si="0"/>
        <v>3960</v>
      </c>
      <c r="Q11" s="58">
        <f t="shared" si="0"/>
        <v>957</v>
      </c>
      <c r="R11" s="10">
        <f>+Q11/H11</f>
        <v>239.25</v>
      </c>
      <c r="S11" s="59">
        <f>+P11/Q11</f>
        <v>4.137931034482759</v>
      </c>
      <c r="T11" s="4">
        <v>1460</v>
      </c>
      <c r="U11" s="60">
        <f>(+T11-P11)/T11</f>
        <v>-1.7123287671232876</v>
      </c>
      <c r="V11" s="4">
        <v>781337</v>
      </c>
      <c r="W11" s="5">
        <v>98947</v>
      </c>
      <c r="X11" s="61">
        <f>V11/W11</f>
        <v>7.896520359384317</v>
      </c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105</v>
      </c>
      <c r="I19" s="73"/>
      <c r="J19" s="75"/>
      <c r="K19" s="76"/>
      <c r="L19" s="75"/>
      <c r="M19" s="76"/>
      <c r="N19" s="75"/>
      <c r="O19" s="76"/>
      <c r="P19" s="75">
        <f>SUM(P8:P18)</f>
        <v>140693</v>
      </c>
      <c r="Q19" s="76">
        <f>SUM(Q8:Q18)</f>
        <v>16400</v>
      </c>
      <c r="R19" s="77">
        <f>P19/H19</f>
        <v>1339.9333333333334</v>
      </c>
      <c r="S19" s="78">
        <f>P19/Q19</f>
        <v>8.578841463414633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2008-04-08T14:35:28Z</cp:lastPrinted>
  <dcterms:created xsi:type="dcterms:W3CDTF">2006-03-15T09:07:04Z</dcterms:created>
  <dcterms:modified xsi:type="dcterms:W3CDTF">2008-04-09T03:55:56Z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1591682259</vt:i4>
  </property>
  <property fmtid="{D5CDD505-2E9C-101B-9397-08002B2CF9AE}" pid="3" name="_EmailSubject">
    <vt:lpwstr>Weekend Box Office - WE: 15-2008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