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<sst xmlns="http://schemas.openxmlformats.org/spreadsheetml/2006/main" count="40" uniqueCount="27">
  <si>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</si>
  <si>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</si>
  <si>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</si>
  <si>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</si>
  <si>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</si>
  <si>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</si>
  <si>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</si>
  <si>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</si>
  <si>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</si>
  <si>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</si>
  <si>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</si>
  <si>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</si>
  <si>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</si>
  <si>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</si>
  <si>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</si>
  <si>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</si>
  <si>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</si>
  <si>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</si>
  <si>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</si>
  <si>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</si>
  <si>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</si>
  <si>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</si>
  <si>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</si>
  <si>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MARSH, THE</t>
  </si>
  <si>
    <t>I COULD NEVER BE YOUR WOMAN</t>
  </si>
  <si>
    <t>WEEKEND: 43                    19.10 - 21.10.2007</t>
  </si>
  <si>
    <t>DATE : 22.10.2007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</si>
</sst>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N1">
      <selection activeCell="C6" sqref="C6:C7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2" t="s">
        <v>25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26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39374</v>
      </c>
      <c r="E8" s="3" t="s">
        <v>22</v>
      </c>
      <c r="F8" s="3" t="s">
        <v>22</v>
      </c>
      <c r="G8" s="51">
        <v>39</v>
      </c>
      <c r="H8" s="51">
        <v>39</v>
      </c>
      <c r="I8" s="51">
        <v>1</v>
      </c>
      <c r="J8" s="4">
        <v>26373</v>
      </c>
      <c r="K8" s="5">
        <v>2440</v>
      </c>
      <c r="L8" s="4">
        <v>56149</v>
      </c>
      <c r="M8" s="5">
        <v>5029</v>
      </c>
      <c r="N8" s="4">
        <v>61999.5</v>
      </c>
      <c r="O8" s="5">
        <v>5711</v>
      </c>
      <c r="P8" s="55">
        <f>+J8+L8+N8</f>
        <v>144521.5</v>
      </c>
      <c r="Q8" s="58">
        <f>+K8+M8+O8</f>
        <v>13180</v>
      </c>
      <c r="R8" s="10">
        <f>+Q8/H8</f>
        <v>337.94871794871796</v>
      </c>
      <c r="S8" s="59">
        <f>+P8/Q8</f>
        <v>10.965212443095599</v>
      </c>
      <c r="T8" s="4"/>
      <c r="U8" s="60" t="e">
        <f>(+T8-P8)/T8</f>
        <v>#DIV/0!</v>
      </c>
      <c r="V8" s="4">
        <v>144521.5</v>
      </c>
      <c r="W8" s="5">
        <v>13180</v>
      </c>
      <c r="X8" s="61">
        <f>V8/W8</f>
        <v>10.965212443095599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39325</v>
      </c>
      <c r="E9" s="3" t="s">
        <v>22</v>
      </c>
      <c r="F9" s="3" t="s">
        <v>22</v>
      </c>
      <c r="G9" s="51">
        <v>41</v>
      </c>
      <c r="H9" s="51">
        <v>10</v>
      </c>
      <c r="I9" s="51">
        <v>8</v>
      </c>
      <c r="J9" s="4">
        <v>564</v>
      </c>
      <c r="K9" s="5">
        <v>111</v>
      </c>
      <c r="L9" s="4">
        <v>1441.5</v>
      </c>
      <c r="M9" s="5">
        <v>282</v>
      </c>
      <c r="N9" s="4">
        <v>1208</v>
      </c>
      <c r="O9" s="5">
        <v>222</v>
      </c>
      <c r="P9" s="55">
        <f>+J9+L9+N9</f>
        <v>3213.5</v>
      </c>
      <c r="Q9" s="58">
        <f>+K9+M9+O9</f>
        <v>615</v>
      </c>
      <c r="R9" s="10">
        <f>+Q9/H9</f>
        <v>61.5</v>
      </c>
      <c r="S9" s="59">
        <f>+P9/Q9</f>
        <v>5.225203252032521</v>
      </c>
      <c r="T9" s="4">
        <v>17281.5</v>
      </c>
      <c r="U9" s="60">
        <f>(+T9-P9)/T9</f>
        <v>0.8140497063333623</v>
      </c>
      <c r="V9" s="4">
        <v>420397</v>
      </c>
      <c r="W9" s="5">
        <v>57253</v>
      </c>
      <c r="X9" s="61">
        <f>V9/W9</f>
        <v>7.342794264056032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49</v>
      </c>
      <c r="I19" s="73"/>
      <c r="J19" s="75"/>
      <c r="K19" s="76"/>
      <c r="L19" s="75"/>
      <c r="M19" s="76"/>
      <c r="N19" s="75"/>
      <c r="O19" s="76"/>
      <c r="P19" s="75">
        <f>SUM(P8:P18)</f>
        <v>147735</v>
      </c>
      <c r="Q19" s="76">
        <f>SUM(Q8:Q18)</f>
        <v>13795</v>
      </c>
      <c r="R19" s="77">
        <f>P19/H19</f>
        <v>3015</v>
      </c>
      <c r="S19" s="78">
        <f>P19/Q19</f>
        <v>10.709314969191736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2007-10-22T11:56:50Z</cp:lastPrinted>
  <dcterms:created xsi:type="dcterms:W3CDTF">2006-03-15T09:07:04Z</dcterms:created>
  <dcterms:modified xsi:type="dcterms:W3CDTF">2007-10-22T12:36:18Z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-1077071352</vt:i4>
  </property>
  <property fmtid="{D5CDD505-2E9C-101B-9397-08002B2CF9AE}" pid="3" name="_EmailSubject">
    <vt:lpwstr>Weekend Box Office - WE: 43-2007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