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<sst xmlns="http://schemas.openxmlformats.org/spreadsheetml/2006/main" count="46" uniqueCount="30">
  <si>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</si>
  <si>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</si>
  <si>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</si>
  <si>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</si>
  <si>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</si>
  <si>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</si>
  <si>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</si>
  <si>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</si>
  <si>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</si>
  <si>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</si>
  <si>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</si>
  <si>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</si>
  <si>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</si>
  <si>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</si>
  <si>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</si>
  <si>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</si>
  <si>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</si>
  <si>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</si>
  <si>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</si>
  <si>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</si>
  <si>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</si>
  <si>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</si>
  <si>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PARIS, JE T'AIME</t>
  </si>
  <si>
    <t>UMUT SANAT/ÖZEN</t>
  </si>
  <si>
    <t>WEEKEND: 34                    17.08 - 19.08.2007</t>
  </si>
  <si>
    <t>DATE : 20.08.2007</t>
  </si>
  <si>
    <t>IBERIA</t>
  </si>
  <si>
    <t>COMBIEN TU M'AIMES</t>
  </si>
  <si>
    <t>BLOOD &amp; CHOCOLATE</t>
  </si>
  <si>
    <t>ÖZEN/UMUT SANAT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</si>
</sst>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9" t="s">
        <v>24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28</v>
      </c>
      <c r="D8" s="2">
        <v>39241</v>
      </c>
      <c r="E8" s="3" t="s">
        <v>29</v>
      </c>
      <c r="F8" s="3" t="s">
        <v>29</v>
      </c>
      <c r="G8" s="51">
        <v>50</v>
      </c>
      <c r="H8" s="51">
        <v>1</v>
      </c>
      <c r="I8" s="51">
        <v>11</v>
      </c>
      <c r="J8" s="4">
        <v>96</v>
      </c>
      <c r="K8" s="5">
        <v>16</v>
      </c>
      <c r="L8" s="4">
        <v>132</v>
      </c>
      <c r="M8" s="5">
        <v>22</v>
      </c>
      <c r="N8" s="4">
        <v>144</v>
      </c>
      <c r="O8" s="5">
        <v>24</v>
      </c>
      <c r="P8" s="55">
        <f aca="true" t="shared" si="0" ref="P8:Q11">+J8+L8+N8</f>
        <v>372</v>
      </c>
      <c r="Q8" s="58">
        <f t="shared" si="0"/>
        <v>62</v>
      </c>
      <c r="R8" s="10">
        <f>+Q8/H8</f>
        <v>62</v>
      </c>
      <c r="S8" s="59">
        <f>+P8/Q8</f>
        <v>6</v>
      </c>
      <c r="T8" s="4">
        <v>118</v>
      </c>
      <c r="U8" s="60">
        <f>(+T8-P8)/T8</f>
        <v>-2.152542372881356</v>
      </c>
      <c r="V8" s="4">
        <v>292207</v>
      </c>
      <c r="W8" s="5">
        <v>40340</v>
      </c>
      <c r="X8" s="61">
        <f>V8/W8</f>
        <v>7.243604362915221</v>
      </c>
      <c r="Z8" s="26"/>
    </row>
    <row r="9" spans="1:26" s="29" customFormat="1" ht="18">
      <c r="A9" s="28">
        <v>2</v>
      </c>
      <c r="B9" s="15"/>
      <c r="C9" s="1" t="s">
        <v>22</v>
      </c>
      <c r="D9" s="2">
        <v>39171</v>
      </c>
      <c r="E9" s="3" t="s">
        <v>23</v>
      </c>
      <c r="F9" s="3" t="s">
        <v>23</v>
      </c>
      <c r="G9" s="51">
        <v>20</v>
      </c>
      <c r="H9" s="51">
        <v>3</v>
      </c>
      <c r="I9" s="51">
        <v>17</v>
      </c>
      <c r="J9" s="4">
        <v>972</v>
      </c>
      <c r="K9" s="5">
        <v>227</v>
      </c>
      <c r="L9" s="4">
        <v>1070</v>
      </c>
      <c r="M9" s="5">
        <v>239</v>
      </c>
      <c r="N9" s="4">
        <v>1044</v>
      </c>
      <c r="O9" s="5">
        <v>239</v>
      </c>
      <c r="P9" s="55">
        <f t="shared" si="0"/>
        <v>3086</v>
      </c>
      <c r="Q9" s="58">
        <f t="shared" si="0"/>
        <v>705</v>
      </c>
      <c r="R9" s="10">
        <f>+Q9/H9</f>
        <v>235</v>
      </c>
      <c r="S9" s="59">
        <f>+P9/Q9</f>
        <v>4.377304964539007</v>
      </c>
      <c r="T9" s="4">
        <v>1202</v>
      </c>
      <c r="U9" s="60">
        <f>(+T9-P9)/T9</f>
        <v>-1.56738768718802</v>
      </c>
      <c r="V9" s="4">
        <v>249568</v>
      </c>
      <c r="W9" s="5">
        <v>26916</v>
      </c>
      <c r="X9" s="61">
        <f>V9/W9</f>
        <v>9.272105810670233</v>
      </c>
      <c r="Z9" s="30"/>
    </row>
    <row r="10" spans="1:26" s="29" customFormat="1" ht="18">
      <c r="A10" s="28">
        <v>3</v>
      </c>
      <c r="B10" s="15"/>
      <c r="C10" s="1" t="s">
        <v>26</v>
      </c>
      <c r="D10" s="2">
        <v>39087</v>
      </c>
      <c r="E10" s="3" t="s">
        <v>23</v>
      </c>
      <c r="F10" s="3" t="s">
        <v>23</v>
      </c>
      <c r="G10" s="51">
        <v>11</v>
      </c>
      <c r="H10" s="51">
        <v>1</v>
      </c>
      <c r="I10" s="51">
        <v>13</v>
      </c>
      <c r="J10" s="4">
        <v>70</v>
      </c>
      <c r="K10" s="5">
        <v>14</v>
      </c>
      <c r="L10" s="4">
        <v>0</v>
      </c>
      <c r="M10" s="5">
        <v>0</v>
      </c>
      <c r="N10" s="4">
        <v>30</v>
      </c>
      <c r="O10" s="5">
        <v>6</v>
      </c>
      <c r="P10" s="55">
        <f t="shared" si="0"/>
        <v>100</v>
      </c>
      <c r="Q10" s="58">
        <f t="shared" si="0"/>
        <v>20</v>
      </c>
      <c r="R10" s="10">
        <f>+Q10/H10</f>
        <v>20</v>
      </c>
      <c r="S10" s="59">
        <f>+P10/Q10</f>
        <v>5</v>
      </c>
      <c r="T10" s="4">
        <v>259.5</v>
      </c>
      <c r="U10" s="60">
        <f>(+T10-P10)/T10</f>
        <v>0.6146435452793835</v>
      </c>
      <c r="V10" s="4">
        <v>108717.79</v>
      </c>
      <c r="W10" s="5">
        <v>11426</v>
      </c>
      <c r="X10" s="61">
        <f>V10/W10</f>
        <v>9.514947488184841</v>
      </c>
      <c r="Z10" s="30"/>
    </row>
    <row r="11" spans="1:27" s="32" customFormat="1" ht="18">
      <c r="A11" s="28">
        <v>4</v>
      </c>
      <c r="B11" s="16"/>
      <c r="C11" s="1" t="s">
        <v>27</v>
      </c>
      <c r="D11" s="2">
        <v>38849</v>
      </c>
      <c r="E11" s="3" t="s">
        <v>23</v>
      </c>
      <c r="F11" s="3" t="s">
        <v>23</v>
      </c>
      <c r="G11" s="51">
        <v>21</v>
      </c>
      <c r="H11" s="51">
        <v>1</v>
      </c>
      <c r="I11" s="51">
        <v>19</v>
      </c>
      <c r="J11" s="4">
        <v>50</v>
      </c>
      <c r="K11" s="5">
        <v>6</v>
      </c>
      <c r="L11" s="4">
        <v>88</v>
      </c>
      <c r="M11" s="5">
        <v>13</v>
      </c>
      <c r="N11" s="4">
        <v>250</v>
      </c>
      <c r="O11" s="5">
        <v>40</v>
      </c>
      <c r="P11" s="55">
        <f t="shared" si="0"/>
        <v>388</v>
      </c>
      <c r="Q11" s="58">
        <f t="shared" si="0"/>
        <v>59</v>
      </c>
      <c r="R11" s="10">
        <f>+Q11/H11</f>
        <v>59</v>
      </c>
      <c r="S11" s="59">
        <f>+P11/Q11</f>
        <v>6.576271186440678</v>
      </c>
      <c r="T11" s="4">
        <v>294</v>
      </c>
      <c r="U11" s="60">
        <f>(+T11-P11)/T11</f>
        <v>-0.3197278911564626</v>
      </c>
      <c r="V11" s="4">
        <v>230758.79</v>
      </c>
      <c r="W11" s="5">
        <v>30350</v>
      </c>
      <c r="X11" s="61">
        <f>V11/W11</f>
        <v>7.6032550247116975</v>
      </c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6</v>
      </c>
      <c r="I19" s="73"/>
      <c r="J19" s="75"/>
      <c r="K19" s="76"/>
      <c r="L19" s="75"/>
      <c r="M19" s="76"/>
      <c r="N19" s="75"/>
      <c r="O19" s="76"/>
      <c r="P19" s="75">
        <f>SUM(P8:P18)</f>
        <v>3946</v>
      </c>
      <c r="Q19" s="76">
        <f>SUM(Q8:Q18)</f>
        <v>846</v>
      </c>
      <c r="R19" s="77">
        <f>P19/H19</f>
        <v>657.6666666666666</v>
      </c>
      <c r="S19" s="78">
        <f>P19/Q19</f>
        <v>4.664302600472813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2007-08-20T13:44:03Z</cp:lastPrinted>
  <dcterms:created xsi:type="dcterms:W3CDTF">2006-03-15T09:07:04Z</dcterms:created>
  <dcterms:modified xsi:type="dcterms:W3CDTF">2007-08-20T15:08:32Z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944174866</vt:i4>
  </property>
  <property fmtid="{D5CDD505-2E9C-101B-9397-08002B2CF9AE}" pid="3" name="_EmailSubject">
    <vt:lpwstr>Weekend Box Office - WE: 34-2007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