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<sst xmlns="http://schemas.openxmlformats.org/spreadsheetml/2006/main" count="43" uniqueCount="28">
  <si>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</si>
  <si>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</si>
  <si>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</si>
  <si>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</si>
  <si>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</si>
  <si>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</si>
  <si>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</si>
  <si>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</si>
  <si>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</si>
  <si>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</si>
  <si>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</si>
  <si>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</si>
  <si>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</si>
  <si>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</si>
  <si>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</si>
  <si>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</si>
  <si>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</si>
  <si>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</si>
  <si>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</si>
  <si>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</si>
  <si>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</si>
  <si>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</si>
  <si>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ÖZEN/UMUT SANAT</t>
  </si>
  <si>
    <t>ASTERIX AND THE VIKINGS</t>
  </si>
  <si>
    <t>WEEKEND: 24                    08.06 - 10.06.2007</t>
  </si>
  <si>
    <t>DATE : 11.06.2007</t>
  </si>
  <si>
    <t>BLOOD &amp; CHOCOLATE</t>
  </si>
  <si>
    <t>BLACK BOOK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</si>
</sst>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sz val="10"/>
      <color indexed="8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169" fontId="28" fillId="0" borderId="1" xfId="15" applyNumberFormat="1" applyFont="1" applyFill="1" applyBorder="1" applyAlignment="1" applyProtection="1">
      <alignment vertical="center"/>
      <protection locked="0"/>
    </xf>
    <xf numFmtId="180" fontId="28" fillId="0" borderId="1" xfId="15" applyNumberFormat="1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879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5544800" y="0"/>
          <a:ext cx="24098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A1">
      <selection activeCell="C6" sqref="C6:C7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4.7109375" style="20" bestFit="1" customWidth="1"/>
    <col min="4" max="4" width="9.8515625" style="20" bestFit="1" customWidth="1"/>
    <col min="5" max="5" width="17.7109375" style="20" bestFit="1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7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1.00390625" style="69" bestFit="1" customWidth="1"/>
    <col min="21" max="21" width="9.28125" style="32" bestFit="1" customWidth="1"/>
    <col min="22" max="22" width="12.7109375" style="69" bestFit="1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7" t="s">
        <v>20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Z1" s="31"/>
    </row>
    <row r="2" spans="1:26" s="32" customFormat="1" ht="50.25">
      <c r="A2" s="89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1" t="s">
        <v>24</v>
      </c>
      <c r="P3" s="92"/>
      <c r="Q3" s="92"/>
      <c r="R3" s="92"/>
      <c r="S3" s="92"/>
      <c r="T3" s="92"/>
      <c r="U3" s="92"/>
      <c r="V3" s="92"/>
      <c r="W3" s="92"/>
      <c r="X3" s="93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1" t="s">
        <v>25</v>
      </c>
      <c r="P4" s="92"/>
      <c r="Q4" s="92"/>
      <c r="R4" s="92"/>
      <c r="S4" s="92"/>
      <c r="T4" s="92"/>
      <c r="U4" s="92"/>
      <c r="V4" s="92"/>
      <c r="W4" s="92"/>
      <c r="X4" s="93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95" t="s">
        <v>0</v>
      </c>
      <c r="D6" s="96" t="s">
        <v>8</v>
      </c>
      <c r="E6" s="96" t="s">
        <v>1</v>
      </c>
      <c r="F6" s="96" t="s">
        <v>19</v>
      </c>
      <c r="G6" s="86" t="s">
        <v>9</v>
      </c>
      <c r="H6" s="86" t="s">
        <v>10</v>
      </c>
      <c r="I6" s="86" t="s">
        <v>11</v>
      </c>
      <c r="J6" s="85" t="s">
        <v>2</v>
      </c>
      <c r="K6" s="85"/>
      <c r="L6" s="85" t="s">
        <v>3</v>
      </c>
      <c r="M6" s="85"/>
      <c r="N6" s="85" t="s">
        <v>4</v>
      </c>
      <c r="O6" s="85"/>
      <c r="P6" s="85" t="s">
        <v>12</v>
      </c>
      <c r="Q6" s="85"/>
      <c r="R6" s="85"/>
      <c r="S6" s="85"/>
      <c r="T6" s="85" t="s">
        <v>13</v>
      </c>
      <c r="U6" s="85"/>
      <c r="V6" s="85" t="s">
        <v>14</v>
      </c>
      <c r="W6" s="85"/>
      <c r="X6" s="85"/>
      <c r="Z6" s="26"/>
    </row>
    <row r="7" spans="1:26" s="25" customFormat="1" ht="27">
      <c r="A7" s="27"/>
      <c r="B7" s="19"/>
      <c r="C7" s="95"/>
      <c r="D7" s="96"/>
      <c r="E7" s="85"/>
      <c r="F7" s="85"/>
      <c r="G7" s="86"/>
      <c r="H7" s="86"/>
      <c r="I7" s="86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26</v>
      </c>
      <c r="D8" s="2">
        <v>39241</v>
      </c>
      <c r="E8" s="3" t="s">
        <v>22</v>
      </c>
      <c r="F8" s="3" t="s">
        <v>22</v>
      </c>
      <c r="G8" s="51">
        <v>50</v>
      </c>
      <c r="H8" s="51">
        <v>50</v>
      </c>
      <c r="I8" s="51">
        <v>1</v>
      </c>
      <c r="J8" s="4">
        <v>14999</v>
      </c>
      <c r="K8" s="5">
        <v>1984</v>
      </c>
      <c r="L8" s="4">
        <v>26684.5</v>
      </c>
      <c r="M8" s="5">
        <v>3285</v>
      </c>
      <c r="N8" s="4">
        <v>31329</v>
      </c>
      <c r="O8" s="5">
        <v>3836</v>
      </c>
      <c r="P8" s="55">
        <f aca="true" t="shared" si="0" ref="P8:Q10">+J8+L8+N8</f>
        <v>73012.5</v>
      </c>
      <c r="Q8" s="58">
        <f t="shared" si="0"/>
        <v>9105</v>
      </c>
      <c r="R8" s="10">
        <f>+Q8/H8</f>
        <v>182.1</v>
      </c>
      <c r="S8" s="59">
        <f>+P8/Q8</f>
        <v>8.018945634266887</v>
      </c>
      <c r="T8" s="4"/>
      <c r="U8" s="60" t="e">
        <f>(+T8-P8)/T8</f>
        <v>#DIV/0!</v>
      </c>
      <c r="V8" s="4">
        <v>73012.5</v>
      </c>
      <c r="W8" s="5">
        <v>9105</v>
      </c>
      <c r="X8" s="61">
        <f>V8/W8</f>
        <v>8.018945634266887</v>
      </c>
      <c r="Z8" s="26"/>
    </row>
    <row r="9" spans="1:26" s="29" customFormat="1" ht="18">
      <c r="A9" s="28">
        <v>2</v>
      </c>
      <c r="B9" s="15"/>
      <c r="C9" s="1" t="s">
        <v>23</v>
      </c>
      <c r="D9" s="2">
        <v>39192</v>
      </c>
      <c r="E9" s="3" t="s">
        <v>22</v>
      </c>
      <c r="F9" s="3" t="s">
        <v>22</v>
      </c>
      <c r="G9" s="51">
        <v>80</v>
      </c>
      <c r="H9" s="51">
        <v>13</v>
      </c>
      <c r="I9" s="51">
        <v>8</v>
      </c>
      <c r="J9" s="4">
        <v>1677.5</v>
      </c>
      <c r="K9" s="5">
        <v>395</v>
      </c>
      <c r="L9" s="4">
        <v>2091</v>
      </c>
      <c r="M9" s="5">
        <v>488</v>
      </c>
      <c r="N9" s="4">
        <v>1816</v>
      </c>
      <c r="O9" s="5">
        <v>408</v>
      </c>
      <c r="P9" s="55">
        <f t="shared" si="0"/>
        <v>5584.5</v>
      </c>
      <c r="Q9" s="58">
        <f t="shared" si="0"/>
        <v>1291</v>
      </c>
      <c r="R9" s="10">
        <f>+Q9/H9</f>
        <v>99.3076923076923</v>
      </c>
      <c r="S9" s="59">
        <f>+P9/Q9</f>
        <v>4.32571649883811</v>
      </c>
      <c r="T9" s="4">
        <v>5957.5</v>
      </c>
      <c r="U9" s="60">
        <f>(+T9-P9)/T9</f>
        <v>0.06261015526647083</v>
      </c>
      <c r="V9" s="83">
        <v>756128.5</v>
      </c>
      <c r="W9" s="84">
        <v>99521</v>
      </c>
      <c r="X9" s="61">
        <f>V9/W9</f>
        <v>7.5976778770309785</v>
      </c>
      <c r="Z9" s="30"/>
    </row>
    <row r="10" spans="1:26" s="29" customFormat="1" ht="18">
      <c r="A10" s="28">
        <v>3</v>
      </c>
      <c r="B10" s="15"/>
      <c r="C10" s="1" t="s">
        <v>27</v>
      </c>
      <c r="D10" s="2">
        <v>39185</v>
      </c>
      <c r="E10" s="3" t="s">
        <v>22</v>
      </c>
      <c r="F10" s="3" t="s">
        <v>22</v>
      </c>
      <c r="G10" s="51">
        <v>32</v>
      </c>
      <c r="H10" s="51">
        <v>3</v>
      </c>
      <c r="I10" s="51">
        <v>9</v>
      </c>
      <c r="J10" s="4">
        <v>552</v>
      </c>
      <c r="K10" s="5">
        <v>181</v>
      </c>
      <c r="L10" s="4">
        <v>1050</v>
      </c>
      <c r="M10" s="5">
        <v>358</v>
      </c>
      <c r="N10" s="4">
        <v>1166</v>
      </c>
      <c r="O10" s="5">
        <v>393</v>
      </c>
      <c r="P10" s="55">
        <f t="shared" si="0"/>
        <v>2768</v>
      </c>
      <c r="Q10" s="58">
        <f t="shared" si="0"/>
        <v>932</v>
      </c>
      <c r="R10" s="10">
        <f>+Q10/H10</f>
        <v>310.6666666666667</v>
      </c>
      <c r="S10" s="59">
        <f>+P10/Q10</f>
        <v>2.9699570815450644</v>
      </c>
      <c r="T10" s="4">
        <v>463</v>
      </c>
      <c r="U10" s="60">
        <f>(+T10-P10)/T10</f>
        <v>-4.978401727861771</v>
      </c>
      <c r="V10" s="83">
        <v>207254</v>
      </c>
      <c r="W10" s="84">
        <v>24863</v>
      </c>
      <c r="X10" s="61">
        <f>V10/W10</f>
        <v>8.335840405421711</v>
      </c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55"/>
      <c r="Q11" s="58"/>
      <c r="R11" s="10"/>
      <c r="S11" s="59"/>
      <c r="T11" s="9"/>
      <c r="U11" s="60"/>
      <c r="V11" s="11"/>
      <c r="W11" s="12"/>
      <c r="X11" s="61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94" t="s">
        <v>17</v>
      </c>
      <c r="C19" s="94"/>
      <c r="D19" s="94"/>
      <c r="E19" s="94"/>
      <c r="F19" s="94"/>
      <c r="G19" s="74"/>
      <c r="H19" s="74">
        <f>SUM(H8:H18)</f>
        <v>66</v>
      </c>
      <c r="I19" s="73"/>
      <c r="J19" s="75"/>
      <c r="K19" s="76"/>
      <c r="L19" s="75"/>
      <c r="M19" s="76"/>
      <c r="N19" s="75"/>
      <c r="O19" s="76"/>
      <c r="P19" s="75">
        <f>SUM(P8:P18)</f>
        <v>81365</v>
      </c>
      <c r="Q19" s="76">
        <f>SUM(Q8:Q18)</f>
        <v>11328</v>
      </c>
      <c r="R19" s="77">
        <f>P19/H19</f>
        <v>1232.8030303030303</v>
      </c>
      <c r="S19" s="78">
        <f>P19/Q19</f>
        <v>7.182644774011299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  <mergeCell ref="A1:X1"/>
    <mergeCell ref="A2:X2"/>
    <mergeCell ref="O3:X3"/>
    <mergeCell ref="O4:X4"/>
    <mergeCell ref="L6:M6"/>
    <mergeCell ref="N6:O6"/>
    <mergeCell ref="H6:H7"/>
    <mergeCell ref="I6:I7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2007-06-11T15:00:14Z</cp:lastPrinted>
  <dcterms:created xsi:type="dcterms:W3CDTF">2006-03-15T09:07:04Z</dcterms:created>
  <dcterms:modified xsi:type="dcterms:W3CDTF">2007-06-11T18:13:15Z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1480316563</vt:i4>
  </property>
  <property fmtid="{D5CDD505-2E9C-101B-9397-08002B2CF9AE}" pid="3" name="_EmailSubject">
    <vt:lpwstr>Weekend Box Office - WE: 24-2007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