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<sst xmlns="http://schemas.openxmlformats.org/spreadsheetml/2006/main" count="43" uniqueCount="30">
  <si>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</si>
  <si>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</si>
  <si>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</si>
  <si>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</si>
  <si>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</si>
  <si>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</si>
  <si>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</si>
  <si>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</si>
  <si>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</si>
  <si>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</si>
  <si>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</si>
  <si>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</si>
  <si>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</si>
  <si>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</si>
  <si>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</si>
  <si>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</si>
  <si>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</si>
  <si>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</si>
  <si>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</si>
  <si>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</si>
  <si>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</si>
  <si>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</si>
  <si>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</si>
  <si>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FROM: ARZU KAÇMAZ</t>
  </si>
  <si>
    <t>C.C.  : NİDA KARABOL</t>
  </si>
  <si>
    <t>C.C.  : METİN ERGÜL</t>
  </si>
  <si>
    <t>BLACK DAHLIA, THE</t>
  </si>
  <si>
    <t>PERFUME: THE STORY OF A MURDERER</t>
  </si>
  <si>
    <t>WEEKEND: 11                         09.03 - 11.03.2007</t>
  </si>
  <si>
    <t>DATE : 12.03.2007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</si>
</sst>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169" fontId="28" fillId="0" borderId="1" xfId="15" applyNumberFormat="1" applyFont="1" applyFill="1" applyBorder="1" applyAlignment="1" applyProtection="1">
      <alignment vertical="center"/>
      <protection locked="0"/>
    </xf>
    <xf numFmtId="180" fontId="28" fillId="0" borderId="1" xfId="15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A1">
      <selection activeCell="W10" sqref="W10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90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Z1" s="31"/>
    </row>
    <row r="2" spans="1:26" s="32" customFormat="1" ht="50.25">
      <c r="A2" s="92" t="s">
        <v>21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Z2" s="31"/>
    </row>
    <row r="3" spans="1:24" ht="37.5" customHeight="1">
      <c r="A3" s="22"/>
      <c r="B3" s="22"/>
      <c r="C3" s="70" t="s">
        <v>23</v>
      </c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4" t="s">
        <v>28</v>
      </c>
      <c r="P3" s="95"/>
      <c r="Q3" s="95"/>
      <c r="R3" s="95"/>
      <c r="S3" s="95"/>
      <c r="T3" s="95"/>
      <c r="U3" s="95"/>
      <c r="V3" s="95"/>
      <c r="W3" s="95"/>
      <c r="X3" s="96"/>
    </row>
    <row r="4" spans="1:24" s="23" customFormat="1" ht="37.5" customHeight="1">
      <c r="A4" s="70"/>
      <c r="B4" s="70"/>
      <c r="C4" s="71" t="s">
        <v>24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4" t="s">
        <v>29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23" customFormat="1" ht="37.5" customHeight="1">
      <c r="A5" s="70"/>
      <c r="B5" s="70"/>
      <c r="C5" s="71" t="s">
        <v>25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7" t="s">
        <v>0</v>
      </c>
      <c r="D6" s="88" t="s">
        <v>8</v>
      </c>
      <c r="E6" s="88" t="s">
        <v>1</v>
      </c>
      <c r="F6" s="88" t="s">
        <v>19</v>
      </c>
      <c r="G6" s="89" t="s">
        <v>9</v>
      </c>
      <c r="H6" s="89" t="s">
        <v>10</v>
      </c>
      <c r="I6" s="89" t="s">
        <v>11</v>
      </c>
      <c r="J6" s="85" t="s">
        <v>2</v>
      </c>
      <c r="K6" s="85"/>
      <c r="L6" s="85" t="s">
        <v>3</v>
      </c>
      <c r="M6" s="85"/>
      <c r="N6" s="85" t="s">
        <v>4</v>
      </c>
      <c r="O6" s="85"/>
      <c r="P6" s="85" t="s">
        <v>12</v>
      </c>
      <c r="Q6" s="85"/>
      <c r="R6" s="85"/>
      <c r="S6" s="85"/>
      <c r="T6" s="85" t="s">
        <v>13</v>
      </c>
      <c r="U6" s="85"/>
      <c r="V6" s="85" t="s">
        <v>14</v>
      </c>
      <c r="W6" s="85"/>
      <c r="X6" s="85"/>
      <c r="Z6" s="26"/>
    </row>
    <row r="7" spans="1:26" s="25" customFormat="1" ht="27">
      <c r="A7" s="27"/>
      <c r="B7" s="19"/>
      <c r="C7" s="87"/>
      <c r="D7" s="88"/>
      <c r="E7" s="85"/>
      <c r="F7" s="85"/>
      <c r="G7" s="89"/>
      <c r="H7" s="89"/>
      <c r="I7" s="89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27</v>
      </c>
      <c r="D8" s="2">
        <v>39129</v>
      </c>
      <c r="E8" s="3" t="s">
        <v>22</v>
      </c>
      <c r="F8" s="3" t="s">
        <v>22</v>
      </c>
      <c r="G8" s="51">
        <v>43</v>
      </c>
      <c r="H8" s="51">
        <v>41</v>
      </c>
      <c r="I8" s="51">
        <v>4</v>
      </c>
      <c r="J8" s="4">
        <v>13419.5</v>
      </c>
      <c r="K8" s="5">
        <v>1651</v>
      </c>
      <c r="L8" s="4">
        <v>28534</v>
      </c>
      <c r="M8" s="5">
        <v>3535</v>
      </c>
      <c r="N8" s="4">
        <v>27627</v>
      </c>
      <c r="O8" s="5">
        <v>3463</v>
      </c>
      <c r="P8" s="55">
        <f>+J8+L8+N8</f>
        <v>69580.5</v>
      </c>
      <c r="Q8" s="58">
        <f>+K8+M8+O8</f>
        <v>8649</v>
      </c>
      <c r="R8" s="10">
        <f>+Q8/H8</f>
        <v>210.9512195121951</v>
      </c>
      <c r="S8" s="59">
        <f>+P8/Q8</f>
        <v>8.044918487686438</v>
      </c>
      <c r="T8" s="4">
        <v>133438</v>
      </c>
      <c r="U8" s="60">
        <f>(+T8-P8)/T8</f>
        <v>0.4785555838666647</v>
      </c>
      <c r="V8" s="4">
        <v>1022559.5</v>
      </c>
      <c r="W8" s="5">
        <v>118176</v>
      </c>
      <c r="X8" s="61">
        <f>V8/W8</f>
        <v>8.652852525047386</v>
      </c>
      <c r="Z8" s="26"/>
    </row>
    <row r="9" spans="1:26" s="29" customFormat="1" ht="18">
      <c r="A9" s="28">
        <v>2</v>
      </c>
      <c r="B9" s="15"/>
      <c r="C9" s="1" t="s">
        <v>26</v>
      </c>
      <c r="D9" s="2">
        <v>39122</v>
      </c>
      <c r="E9" s="3" t="s">
        <v>22</v>
      </c>
      <c r="F9" s="3" t="s">
        <v>22</v>
      </c>
      <c r="G9" s="51">
        <v>27</v>
      </c>
      <c r="H9" s="51">
        <v>17</v>
      </c>
      <c r="I9" s="51">
        <v>5</v>
      </c>
      <c r="J9" s="4">
        <v>603</v>
      </c>
      <c r="K9" s="5">
        <v>121</v>
      </c>
      <c r="L9" s="4">
        <v>1219</v>
      </c>
      <c r="M9" s="5">
        <v>233</v>
      </c>
      <c r="N9" s="4">
        <v>1306</v>
      </c>
      <c r="O9" s="5">
        <v>248</v>
      </c>
      <c r="P9" s="55">
        <f>+J9+L9+N9</f>
        <v>3128</v>
      </c>
      <c r="Q9" s="58">
        <f>+K9+M9+O9</f>
        <v>602</v>
      </c>
      <c r="R9" s="10">
        <f>+Q9/H9</f>
        <v>35.411764705882355</v>
      </c>
      <c r="S9" s="59">
        <f>+P9/Q9</f>
        <v>5.196013289036545</v>
      </c>
      <c r="T9" s="4">
        <v>6840</v>
      </c>
      <c r="U9" s="60">
        <f>(+T9-P9)/T9</f>
        <v>0.5426900584795321</v>
      </c>
      <c r="V9" s="83">
        <v>222240.5</v>
      </c>
      <c r="W9" s="84">
        <v>23685</v>
      </c>
      <c r="X9" s="61">
        <f>V9/W9</f>
        <v>9.383175005277602</v>
      </c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83"/>
      <c r="W10" s="84"/>
      <c r="X10" s="61"/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6" t="s">
        <v>17</v>
      </c>
      <c r="C19" s="86"/>
      <c r="D19" s="86"/>
      <c r="E19" s="86"/>
      <c r="F19" s="86"/>
      <c r="G19" s="74"/>
      <c r="H19" s="74">
        <f>SUM(H8:H18)</f>
        <v>58</v>
      </c>
      <c r="I19" s="73"/>
      <c r="J19" s="75"/>
      <c r="K19" s="76"/>
      <c r="L19" s="75"/>
      <c r="M19" s="76"/>
      <c r="N19" s="75"/>
      <c r="O19" s="76"/>
      <c r="P19" s="75">
        <f>SUM(P8:P18)</f>
        <v>72708.5</v>
      </c>
      <c r="Q19" s="76">
        <f>SUM(Q8:Q18)</f>
        <v>9251</v>
      </c>
      <c r="R19" s="77">
        <f>P19/H19</f>
        <v>1253.594827586207</v>
      </c>
      <c r="S19" s="78">
        <f>P19/Q19</f>
        <v>7.859528699600043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 </cp:lastModifiedBy>
  <cp:lastPrinted>2007-03-12T14:04:03Z</cp:lastPrinted>
  <dcterms:created xsi:type="dcterms:W3CDTF">2006-03-15T09:07:04Z</dcterms:created>
  <dcterms:modified xsi:type="dcterms:W3CDTF">2007-03-12T14:04:04Z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-245213796</vt:i4>
  </property>
  <property fmtid="{D5CDD505-2E9C-101B-9397-08002B2CF9AE}" pid="3" name="_EmailSubject">
    <vt:lpwstr>Weekend Box Office - WE: 11-2007 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</Properties>
</file>