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<sst xmlns="http://schemas.openxmlformats.org/spreadsheetml/2006/main" count="40" uniqueCount="27">
  <si>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</si>
  <si>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</si>
  <si>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</si>
  <si>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</si>
  <si>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</si>
  <si>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</si>
  <si>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</si>
  <si>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</si>
  <si>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</si>
  <si>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</si>
  <si>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</si>
  <si>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</si>
  <si>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</si>
  <si>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</si>
  <si>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</si>
  <si>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</si>
  <si>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</si>
  <si>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</si>
  <si>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</si>
  <si>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</si>
  <si>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</si>
  <si>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</si>
  <si>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</si>
  <si>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BLACK DAHLIA, THE</t>
  </si>
  <si>
    <t>PERFUME: THE STORY OF A MURDERER</t>
  </si>
  <si>
    <t>DATE : 05.03.2007</t>
  </si>
  <si>
    <t>WEEKEND: 10                         02.03 - 04.03.2007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</si>
</sst>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498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3717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2">
      <selection activeCell="V5" sqref="V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14062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90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Z1" s="31"/>
    </row>
    <row r="2" spans="1:26" s="32" customFormat="1" ht="50.25">
      <c r="A2" s="92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4" t="s">
        <v>26</v>
      </c>
      <c r="P3" s="95"/>
      <c r="Q3" s="95"/>
      <c r="R3" s="95"/>
      <c r="S3" s="95"/>
      <c r="T3" s="95"/>
      <c r="U3" s="95"/>
      <c r="V3" s="95"/>
      <c r="W3" s="95"/>
      <c r="X3" s="96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4" t="s">
        <v>25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7" t="s">
        <v>0</v>
      </c>
      <c r="D6" s="88" t="s">
        <v>8</v>
      </c>
      <c r="E6" s="88" t="s">
        <v>1</v>
      </c>
      <c r="F6" s="88" t="s">
        <v>19</v>
      </c>
      <c r="G6" s="89" t="s">
        <v>9</v>
      </c>
      <c r="H6" s="89" t="s">
        <v>10</v>
      </c>
      <c r="I6" s="89" t="s">
        <v>11</v>
      </c>
      <c r="J6" s="85" t="s">
        <v>2</v>
      </c>
      <c r="K6" s="85"/>
      <c r="L6" s="85" t="s">
        <v>3</v>
      </c>
      <c r="M6" s="85"/>
      <c r="N6" s="85" t="s">
        <v>4</v>
      </c>
      <c r="O6" s="85"/>
      <c r="P6" s="85" t="s">
        <v>12</v>
      </c>
      <c r="Q6" s="85"/>
      <c r="R6" s="85"/>
      <c r="S6" s="85"/>
      <c r="T6" s="85" t="s">
        <v>13</v>
      </c>
      <c r="U6" s="85"/>
      <c r="V6" s="85" t="s">
        <v>14</v>
      </c>
      <c r="W6" s="85"/>
      <c r="X6" s="85"/>
      <c r="Z6" s="26"/>
    </row>
    <row r="7" spans="1:26" s="25" customFormat="1" ht="27">
      <c r="A7" s="27"/>
      <c r="B7" s="19"/>
      <c r="C7" s="87"/>
      <c r="D7" s="88"/>
      <c r="E7" s="85"/>
      <c r="F7" s="85"/>
      <c r="G7" s="89"/>
      <c r="H7" s="89"/>
      <c r="I7" s="89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39129</v>
      </c>
      <c r="E8" s="3" t="s">
        <v>22</v>
      </c>
      <c r="F8" s="3" t="s">
        <v>22</v>
      </c>
      <c r="G8" s="51">
        <v>43</v>
      </c>
      <c r="H8" s="51">
        <v>43</v>
      </c>
      <c r="I8" s="51">
        <v>3</v>
      </c>
      <c r="J8" s="4">
        <v>25542</v>
      </c>
      <c r="K8" s="5">
        <v>2811</v>
      </c>
      <c r="L8" s="4">
        <v>51989.5</v>
      </c>
      <c r="M8" s="5">
        <v>5504</v>
      </c>
      <c r="N8" s="4">
        <v>55906.5</v>
      </c>
      <c r="O8" s="5">
        <v>5992</v>
      </c>
      <c r="P8" s="55">
        <f>+J8+L8+N8</f>
        <v>133438</v>
      </c>
      <c r="Q8" s="58">
        <f>+K8+M8+O8</f>
        <v>14307</v>
      </c>
      <c r="R8" s="10">
        <f>+Q8/H8</f>
        <v>332.72093023255815</v>
      </c>
      <c r="S8" s="59">
        <f>+P8/Q8</f>
        <v>9.32676312294681</v>
      </c>
      <c r="T8" s="4">
        <v>226696</v>
      </c>
      <c r="U8" s="60">
        <f>(+T8-P8)/T8</f>
        <v>0.4113791156438579</v>
      </c>
      <c r="V8" s="4">
        <v>874363</v>
      </c>
      <c r="W8" s="5">
        <v>99270</v>
      </c>
      <c r="X8" s="61">
        <f>V8/W8</f>
        <v>8.807927873476377</v>
      </c>
      <c r="Z8" s="26"/>
    </row>
    <row r="9" spans="1:26" s="29" customFormat="1" ht="18">
      <c r="A9" s="28">
        <v>2</v>
      </c>
      <c r="B9" s="15"/>
      <c r="C9" s="1" t="s">
        <v>23</v>
      </c>
      <c r="D9" s="2">
        <v>39122</v>
      </c>
      <c r="E9" s="3" t="s">
        <v>22</v>
      </c>
      <c r="F9" s="3" t="s">
        <v>22</v>
      </c>
      <c r="G9" s="51">
        <v>27</v>
      </c>
      <c r="H9" s="51">
        <v>26</v>
      </c>
      <c r="I9" s="51">
        <v>4</v>
      </c>
      <c r="J9" s="4">
        <v>1239.5</v>
      </c>
      <c r="K9" s="5">
        <v>227</v>
      </c>
      <c r="L9" s="4">
        <v>2596.5</v>
      </c>
      <c r="M9" s="5">
        <v>503</v>
      </c>
      <c r="N9" s="4">
        <v>3004</v>
      </c>
      <c r="O9" s="5">
        <v>544</v>
      </c>
      <c r="P9" s="55">
        <f>+J9+L9+N9</f>
        <v>6840</v>
      </c>
      <c r="Q9" s="58">
        <f>+K9+M9+O9</f>
        <v>1274</v>
      </c>
      <c r="R9" s="10">
        <f>+Q9/H9</f>
        <v>49</v>
      </c>
      <c r="S9" s="59">
        <f>+P9/Q9</f>
        <v>5.368916797488226</v>
      </c>
      <c r="T9" s="4">
        <v>11963</v>
      </c>
      <c r="U9" s="60">
        <f>(+T9-P9)/T9</f>
        <v>0.42823706428153474</v>
      </c>
      <c r="V9" s="83">
        <v>215390.5</v>
      </c>
      <c r="W9" s="84">
        <v>22380</v>
      </c>
      <c r="X9" s="61">
        <f>V9/W9</f>
        <v>9.624240393208222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83"/>
      <c r="W10" s="84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6" t="s">
        <v>17</v>
      </c>
      <c r="C19" s="86"/>
      <c r="D19" s="86"/>
      <c r="E19" s="86"/>
      <c r="F19" s="86"/>
      <c r="G19" s="74"/>
      <c r="H19" s="74">
        <f>SUM(H8:H18)</f>
        <v>69</v>
      </c>
      <c r="I19" s="73"/>
      <c r="J19" s="75"/>
      <c r="K19" s="76"/>
      <c r="L19" s="75"/>
      <c r="M19" s="76"/>
      <c r="N19" s="75"/>
      <c r="O19" s="76"/>
      <c r="P19" s="75">
        <f>SUM(P8:P18)</f>
        <v>140278</v>
      </c>
      <c r="Q19" s="76">
        <f>SUM(Q8:Q18)</f>
        <v>15581</v>
      </c>
      <c r="R19" s="77">
        <f>P19/H19</f>
        <v>2033.0144927536232</v>
      </c>
      <c r="S19" s="78">
        <f>P19/Q19</f>
        <v>9.003144855914254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2007-03-05T14:00:39Z</cp:lastPrinted>
  <dcterms:created xsi:type="dcterms:W3CDTF">2006-03-15T09:07:04Z</dcterms:created>
  <dcterms:modified xsi:type="dcterms:W3CDTF">2007-03-05T15:34:32Z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-1494141501</vt:i4>
  </property>
  <property fmtid="{D5CDD505-2E9C-101B-9397-08002B2CF9AE}" pid="3" name="_EmailSubject">
    <vt:lpwstr>Weekend Box Office - WE: 10-2007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