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08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<sst xmlns="http://schemas.openxmlformats.org/spreadsheetml/2006/main" count="27" uniqueCount="23">
  <si>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</si>
  <si>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</si>
  <si>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</si>
  <si>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</si>
  <si>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</si>
  <si>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</si>
  <si>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</si>
  <si>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</si>
  <si>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</si>
  <si>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</si>
  <si>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</si>
  <si>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</si>
  <si>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</si>
  <si>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</si>
  <si>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</si>
  <si>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</si>
  <si>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</si>
  <si>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KÜÇÜK KIYAMET</t>
  </si>
  <si>
    <t>LİMON</t>
  </si>
  <si>
    <r>
      <t>HAFTA:</t>
    </r>
    <r>
      <rPr>
        <b/>
        <sz val="12"/>
        <rFont val="Arial"/>
        <family val="2"/>
      </rPr>
      <t xml:space="preserve"> 08</t>
    </r>
  </si>
  <si>
    <t>16 - 22 ŞUBAT 2007</t>
  </si>
  <si>
    <t>POLİS</t>
  </si>
  <si>
    <t>EFLATUN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</si>
</sst>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43" fontId="9" fillId="2" borderId="34" xfId="15" applyFont="1" applyFill="1" applyBorder="1" applyAlignment="1" applyProtection="1">
      <alignment horizontal="left" vertical="center"/>
      <protection/>
    </xf>
    <xf numFmtId="43" fontId="9" fillId="2" borderId="35" xfId="15" applyFont="1" applyFill="1" applyBorder="1" applyAlignment="1" applyProtection="1">
      <alignment horizontal="left" vertical="center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9" fillId="2" borderId="34" xfId="0" applyFont="1" applyFill="1" applyBorder="1" applyAlignment="1" applyProtection="1">
      <alignment horizontal="center" vertical="center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9" xfId="15" applyNumberFormat="1" applyFont="1" applyFill="1" applyBorder="1" applyAlignment="1" applyProtection="1">
      <alignment vertical="center"/>
      <protection/>
    </xf>
    <xf numFmtId="176" fontId="0" fillId="0" borderId="40" xfId="15" applyNumberFormat="1" applyFont="1" applyFill="1" applyBorder="1" applyAlignment="1" applyProtection="1">
      <alignment vertical="center"/>
      <protection/>
    </xf>
    <xf numFmtId="176" fontId="0" fillId="0" borderId="40" xfId="19" applyNumberFormat="1" applyFont="1" applyBorder="1" applyAlignment="1" applyProtection="1">
      <alignment horizontal="right" vertical="center"/>
      <protection/>
    </xf>
    <xf numFmtId="177" fontId="0" fillId="0" borderId="41" xfId="19" applyNumberFormat="1" applyFont="1" applyBorder="1" applyAlignment="1" applyProtection="1">
      <alignment vertical="center"/>
      <protection/>
    </xf>
    <xf numFmtId="174" fontId="0" fillId="0" borderId="39" xfId="15" applyNumberFormat="1" applyFont="1" applyFill="1" applyBorder="1" applyAlignment="1" applyProtection="1">
      <alignment vertical="center"/>
      <protection/>
    </xf>
    <xf numFmtId="172" fontId="0" fillId="0" borderId="40" xfId="0" applyNumberFormat="1" applyFont="1" applyFill="1" applyBorder="1" applyAlignment="1">
      <alignment horizontal="right" vertical="center"/>
    </xf>
    <xf numFmtId="177" fontId="0" fillId="0" borderId="42" xfId="19" applyNumberFormat="1" applyFont="1" applyBorder="1" applyAlignment="1" applyProtection="1">
      <alignment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19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20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90" t="s">
        <v>2</v>
      </c>
      <c r="D9" s="92" t="s">
        <v>3</v>
      </c>
      <c r="E9" s="92" t="s">
        <v>14</v>
      </c>
      <c r="F9" s="92" t="s">
        <v>15</v>
      </c>
      <c r="G9" s="98" t="s">
        <v>4</v>
      </c>
      <c r="H9" s="98" t="s">
        <v>5</v>
      </c>
      <c r="I9" s="98" t="s">
        <v>6</v>
      </c>
      <c r="J9" s="96" t="s">
        <v>12</v>
      </c>
      <c r="K9" s="94"/>
      <c r="L9" s="94"/>
      <c r="M9" s="97"/>
      <c r="N9" s="94" t="s">
        <v>7</v>
      </c>
      <c r="O9" s="94"/>
      <c r="P9" s="95"/>
    </row>
    <row r="10" spans="1:16" s="3" customFormat="1" ht="30" customHeight="1" thickBot="1">
      <c r="A10" s="74"/>
      <c r="B10" s="33"/>
      <c r="C10" s="91"/>
      <c r="D10" s="93"/>
      <c r="E10" s="93"/>
      <c r="F10" s="93"/>
      <c r="G10" s="99"/>
      <c r="H10" s="99"/>
      <c r="I10" s="99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100" t="s">
        <v>21</v>
      </c>
      <c r="D11" s="101">
        <v>39129</v>
      </c>
      <c r="E11" s="102" t="s">
        <v>16</v>
      </c>
      <c r="F11" s="102" t="s">
        <v>22</v>
      </c>
      <c r="G11" s="103">
        <v>113</v>
      </c>
      <c r="H11" s="104">
        <v>118</v>
      </c>
      <c r="I11" s="104">
        <v>1</v>
      </c>
      <c r="J11" s="105">
        <v>664515</v>
      </c>
      <c r="K11" s="106">
        <v>85126</v>
      </c>
      <c r="L11" s="107">
        <f>IF(J11&lt;&gt;0,K11/H11,"")</f>
        <v>721.4067796610169</v>
      </c>
      <c r="M11" s="108">
        <f>IF(J11&lt;&gt;0,J11/K11,"")</f>
        <v>7.806251908934991</v>
      </c>
      <c r="N11" s="109">
        <f>664515+0</f>
        <v>664515</v>
      </c>
      <c r="O11" s="110">
        <f>85126+0</f>
        <v>85126</v>
      </c>
      <c r="P11" s="111">
        <f>IF(N11&lt;&gt;0,N11/O11,"")</f>
        <v>7.806251908934991</v>
      </c>
    </row>
    <row r="12" spans="1:16" s="5" customFormat="1" ht="22.5" customHeight="1">
      <c r="A12" s="4">
        <v>2</v>
      </c>
      <c r="B12" s="44"/>
      <c r="C12" s="52" t="s">
        <v>17</v>
      </c>
      <c r="D12" s="53">
        <v>39073</v>
      </c>
      <c r="E12" s="54" t="s">
        <v>16</v>
      </c>
      <c r="F12" s="54" t="s">
        <v>18</v>
      </c>
      <c r="G12" s="45">
        <v>112</v>
      </c>
      <c r="H12" s="46">
        <v>10</v>
      </c>
      <c r="I12" s="46">
        <v>9</v>
      </c>
      <c r="J12" s="70">
        <v>19067</v>
      </c>
      <c r="K12" s="59">
        <v>3834</v>
      </c>
      <c r="L12" s="60">
        <f>IF(J12&lt;&gt;0,K12/H12,"")</f>
        <v>383.4</v>
      </c>
      <c r="M12" s="64">
        <f>IF(J12&lt;&gt;0,J12/K12,"")</f>
        <v>4.9731351069379235</v>
      </c>
      <c r="N12" s="66">
        <f>789768+1289903.5+386658+174047.5+53640.5+11222+13202+16336.5+19067</f>
        <v>2753845</v>
      </c>
      <c r="O12" s="41">
        <f>106210+169709+52723+26534+10972+2184+2814+3779+3834</f>
        <v>378759</v>
      </c>
      <c r="P12" s="68">
        <f>IF(N12&lt;&gt;0,N12/O12,"")</f>
        <v>7.270705118558239</v>
      </c>
    </row>
    <row r="13" spans="1:16" s="2" customFormat="1" ht="22.5" customHeight="1">
      <c r="A13" s="4">
        <v>3</v>
      </c>
      <c r="B13" s="22"/>
      <c r="C13" s="52"/>
      <c r="D13" s="53"/>
      <c r="E13" s="54"/>
      <c r="F13" s="54"/>
      <c r="G13" s="45"/>
      <c r="H13" s="46"/>
      <c r="I13" s="46"/>
      <c r="J13" s="70"/>
      <c r="K13" s="59"/>
      <c r="L13" s="60"/>
      <c r="M13" s="64"/>
      <c r="N13" s="66"/>
      <c r="O13" s="89"/>
      <c r="P13" s="68"/>
    </row>
    <row r="14" spans="1:16" s="5" customFormat="1" ht="22.5" customHeight="1">
      <c r="A14" s="4">
        <v>4</v>
      </c>
      <c r="B14" s="22"/>
      <c r="C14" s="52"/>
      <c r="D14" s="53"/>
      <c r="E14" s="54"/>
      <c r="F14" s="54"/>
      <c r="G14" s="45"/>
      <c r="H14" s="46"/>
      <c r="I14" s="46"/>
      <c r="J14" s="70"/>
      <c r="K14" s="59"/>
      <c r="L14" s="60"/>
      <c r="M14" s="64"/>
      <c r="N14" s="66"/>
      <c r="O14" s="41"/>
      <c r="P14" s="68"/>
    </row>
    <row r="15" spans="1:16" s="5" customFormat="1" ht="22.5" customHeight="1">
      <c r="A15" s="4">
        <v>5</v>
      </c>
      <c r="B15" s="22"/>
      <c r="C15" s="52"/>
      <c r="D15" s="53"/>
      <c r="E15" s="54"/>
      <c r="F15" s="54"/>
      <c r="G15" s="45"/>
      <c r="H15" s="46"/>
      <c r="I15" s="46"/>
      <c r="J15" s="70"/>
      <c r="K15" s="59"/>
      <c r="L15" s="60"/>
      <c r="M15" s="64"/>
      <c r="N15" s="66"/>
      <c r="O15" s="41"/>
      <c r="P15" s="68"/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225</v>
      </c>
      <c r="H22" s="25">
        <f>SUM(H11:H21)</f>
        <v>128</v>
      </c>
      <c r="I22" s="26"/>
      <c r="J22" s="27">
        <f>SUM(J11:J20)</f>
        <v>683582</v>
      </c>
      <c r="K22" s="28">
        <f>SUM(K11:K20)</f>
        <v>88960</v>
      </c>
      <c r="L22" s="29"/>
      <c r="M22" s="30"/>
      <c r="N22" s="27">
        <f>SUM(N11:N20)</f>
        <v>3418360</v>
      </c>
      <c r="O22" s="28">
        <f>SUM(O11:O20)</f>
        <v>463885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2006-03-31T10:29:52Z</cp:lastPrinted>
  <dcterms:created xsi:type="dcterms:W3CDTF">2004-07-30T11:27:24Z</dcterms:created>
  <dcterms:modified xsi:type="dcterms:W3CDTF">2007-02-23T13:54:58Z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