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<sst xmlns="http://schemas.openxmlformats.org/spreadsheetml/2006/main" count="41" uniqueCount="29">
  <si>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</si>
  <si>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</si>
  <si>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</si>
  <si>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</si>
  <si>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</si>
  <si>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</si>
  <si>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</si>
  <si>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</si>
  <si>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</si>
  <si>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</si>
  <si>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</si>
  <si>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</si>
  <si>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</si>
  <si>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</si>
  <si>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</si>
  <si>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</si>
  <si>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</si>
  <si>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</si>
  <si>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</si>
  <si>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</si>
  <si>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</si>
  <si>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</si>
  <si>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</si>
  <si>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ARTHUR AND THE MINIMOYS</t>
  </si>
  <si>
    <t>IBERIA</t>
  </si>
  <si>
    <t>UMUT SANAT/ÖZEN</t>
  </si>
  <si>
    <t>WEEKEND: 04      19.01 - 21.01.2007</t>
  </si>
  <si>
    <t>DATE : 23.01.2007</t>
  </si>
  <si>
    <t>DÜZELTME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</si>
</sst>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  <font>
      <b/>
      <sz val="10"/>
      <color indexed="10"/>
      <name val="Trebuchet MS"/>
      <family val="2"/>
    </font>
    <font>
      <b/>
      <sz val="14"/>
      <color indexed="10"/>
      <name val="Trebuchet MS"/>
      <family val="2"/>
    </font>
    <font>
      <b/>
      <sz val="18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vertical="center"/>
      <protection locked="0"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29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3" fillId="0" borderId="5" xfId="0" applyNumberFormat="1" applyFont="1" applyFill="1" applyBorder="1" applyAlignment="1" applyProtection="1">
      <alignment vertical="center"/>
      <protection locked="0"/>
    </xf>
    <xf numFmtId="0" fontId="30" fillId="2" borderId="6" xfId="0" applyNumberFormat="1" applyFont="1" applyFill="1" applyBorder="1" applyAlignment="1" applyProtection="1">
      <alignment horizontal="center" vertical="center"/>
      <protection locked="0"/>
    </xf>
    <xf numFmtId="0" fontId="31" fillId="2" borderId="7" xfId="0" applyNumberFormat="1" applyFont="1" applyFill="1" applyBorder="1" applyAlignment="1" applyProtection="1">
      <alignment horizontal="center" vertical="center"/>
      <protection locked="0"/>
    </xf>
    <xf numFmtId="0" fontId="3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54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717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K4" sqref="K4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14062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97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Z1" s="31"/>
    </row>
    <row r="2" spans="1:26" s="32" customFormat="1" ht="50.25">
      <c r="A2" s="99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Z2" s="31"/>
    </row>
    <row r="3" spans="1:24" ht="37.5" customHeight="1" thickBot="1">
      <c r="A3" s="22"/>
      <c r="B3" s="22"/>
      <c r="C3" s="70"/>
      <c r="D3" s="22"/>
      <c r="E3" s="22"/>
      <c r="F3" s="22"/>
      <c r="G3" s="50"/>
      <c r="H3" s="50"/>
      <c r="I3" s="50"/>
      <c r="J3" s="89"/>
      <c r="K3" s="90"/>
      <c r="L3" s="90"/>
      <c r="M3" s="22"/>
      <c r="N3" s="22"/>
      <c r="O3" s="101" t="s">
        <v>26</v>
      </c>
      <c r="P3" s="102"/>
      <c r="Q3" s="102"/>
      <c r="R3" s="102"/>
      <c r="S3" s="102"/>
      <c r="T3" s="102"/>
      <c r="U3" s="102"/>
      <c r="V3" s="102"/>
      <c r="W3" s="102"/>
      <c r="X3" s="103"/>
    </row>
    <row r="4" spans="1:24" s="23" customFormat="1" ht="37.5" customHeight="1" thickBot="1">
      <c r="A4" s="70"/>
      <c r="B4" s="70"/>
      <c r="C4" s="71"/>
      <c r="D4" s="70"/>
      <c r="E4" s="70"/>
      <c r="F4" s="70"/>
      <c r="G4" s="70"/>
      <c r="H4" s="70"/>
      <c r="I4" s="87"/>
      <c r="J4" s="92"/>
      <c r="K4" s="93" t="s">
        <v>28</v>
      </c>
      <c r="L4" s="94"/>
      <c r="M4" s="88"/>
      <c r="N4" s="70"/>
      <c r="O4" s="101" t="s">
        <v>27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91"/>
      <c r="K5" s="91"/>
      <c r="L5" s="91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105" t="s">
        <v>0</v>
      </c>
      <c r="D6" s="106" t="s">
        <v>8</v>
      </c>
      <c r="E6" s="106" t="s">
        <v>1</v>
      </c>
      <c r="F6" s="106" t="s">
        <v>19</v>
      </c>
      <c r="G6" s="96" t="s">
        <v>9</v>
      </c>
      <c r="H6" s="96" t="s">
        <v>10</v>
      </c>
      <c r="I6" s="96" t="s">
        <v>11</v>
      </c>
      <c r="J6" s="95" t="s">
        <v>2</v>
      </c>
      <c r="K6" s="95"/>
      <c r="L6" s="95" t="s">
        <v>3</v>
      </c>
      <c r="M6" s="95"/>
      <c r="N6" s="95" t="s">
        <v>4</v>
      </c>
      <c r="O6" s="95"/>
      <c r="P6" s="95" t="s">
        <v>12</v>
      </c>
      <c r="Q6" s="95"/>
      <c r="R6" s="95"/>
      <c r="S6" s="95"/>
      <c r="T6" s="95" t="s">
        <v>13</v>
      </c>
      <c r="U6" s="95"/>
      <c r="V6" s="95" t="s">
        <v>14</v>
      </c>
      <c r="W6" s="95"/>
      <c r="X6" s="95"/>
      <c r="Z6" s="26"/>
    </row>
    <row r="7" spans="1:26" s="25" customFormat="1" ht="27">
      <c r="A7" s="27"/>
      <c r="B7" s="19"/>
      <c r="C7" s="105"/>
      <c r="D7" s="106"/>
      <c r="E7" s="95"/>
      <c r="F7" s="95"/>
      <c r="G7" s="96"/>
      <c r="H7" s="96"/>
      <c r="I7" s="9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39087</v>
      </c>
      <c r="E8" s="3" t="s">
        <v>25</v>
      </c>
      <c r="F8" s="3" t="s">
        <v>25</v>
      </c>
      <c r="G8" s="51">
        <v>11</v>
      </c>
      <c r="H8" s="86">
        <v>7</v>
      </c>
      <c r="I8" s="51">
        <v>3</v>
      </c>
      <c r="J8" s="4">
        <v>540</v>
      </c>
      <c r="K8" s="5">
        <v>61</v>
      </c>
      <c r="L8" s="4">
        <v>1950</v>
      </c>
      <c r="M8" s="5">
        <v>192</v>
      </c>
      <c r="N8" s="4">
        <v>1907</v>
      </c>
      <c r="O8" s="5">
        <v>197</v>
      </c>
      <c r="P8" s="55">
        <f>+J8+L8+N8</f>
        <v>4397</v>
      </c>
      <c r="Q8" s="58">
        <f>+K8+M8+O8</f>
        <v>450</v>
      </c>
      <c r="R8" s="10">
        <f>+Q8/H8</f>
        <v>64.28571428571429</v>
      </c>
      <c r="S8" s="59">
        <f>+P8/Q8</f>
        <v>9.77111111111111</v>
      </c>
      <c r="T8" s="4">
        <v>18603.5</v>
      </c>
      <c r="U8" s="60">
        <f>(+T8-P8)/T8</f>
        <v>0.7636466256349612</v>
      </c>
      <c r="V8" s="4">
        <v>93984.29</v>
      </c>
      <c r="W8" s="5">
        <v>9074</v>
      </c>
      <c r="X8" s="61">
        <f>V8/W8</f>
        <v>10.357536918668723</v>
      </c>
      <c r="Z8" s="26"/>
    </row>
    <row r="9" spans="1:26" s="29" customFormat="1" ht="18">
      <c r="A9" s="28">
        <v>2</v>
      </c>
      <c r="B9" s="15"/>
      <c r="C9" s="83" t="s">
        <v>23</v>
      </c>
      <c r="D9" s="2">
        <v>39073</v>
      </c>
      <c r="E9" s="3" t="s">
        <v>22</v>
      </c>
      <c r="F9" s="3" t="s">
        <v>22</v>
      </c>
      <c r="G9" s="51">
        <v>50</v>
      </c>
      <c r="H9" s="51">
        <v>13</v>
      </c>
      <c r="I9" s="51">
        <v>5</v>
      </c>
      <c r="J9" s="4">
        <v>345</v>
      </c>
      <c r="K9" s="5">
        <v>61</v>
      </c>
      <c r="L9" s="4">
        <v>2098.5</v>
      </c>
      <c r="M9" s="5">
        <v>355</v>
      </c>
      <c r="N9" s="4">
        <v>2256</v>
      </c>
      <c r="O9" s="5">
        <v>362</v>
      </c>
      <c r="P9" s="55">
        <f>+J9+L9+N9</f>
        <v>4699.5</v>
      </c>
      <c r="Q9" s="58">
        <f>+K9+M9+O9</f>
        <v>778</v>
      </c>
      <c r="R9" s="10">
        <f>+Q9/H9</f>
        <v>59.84615384615385</v>
      </c>
      <c r="S9" s="59">
        <f>+P9/Q9</f>
        <v>6.040488431876606</v>
      </c>
      <c r="T9" s="4">
        <v>9998</v>
      </c>
      <c r="U9" s="60">
        <f>(+T9-P9)/T9</f>
        <v>0.5299559911982397</v>
      </c>
      <c r="V9" s="84">
        <v>377147.5</v>
      </c>
      <c r="W9" s="85">
        <v>47727</v>
      </c>
      <c r="X9" s="61">
        <f>V9/W9</f>
        <v>7.902183250570956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104" t="s">
        <v>17</v>
      </c>
      <c r="C19" s="104"/>
      <c r="D19" s="104"/>
      <c r="E19" s="104"/>
      <c r="F19" s="104"/>
      <c r="G19" s="74"/>
      <c r="H19" s="74">
        <f>SUM(H8:H18)</f>
        <v>20</v>
      </c>
      <c r="I19" s="73"/>
      <c r="J19" s="75"/>
      <c r="K19" s="76"/>
      <c r="L19" s="75"/>
      <c r="M19" s="76"/>
      <c r="N19" s="75"/>
      <c r="O19" s="76"/>
      <c r="P19" s="75">
        <f>SUM(P8:P18)</f>
        <v>9096.5</v>
      </c>
      <c r="Q19" s="76">
        <f>SUM(Q8:Q18)</f>
        <v>1228</v>
      </c>
      <c r="R19" s="77">
        <f>P19/H19</f>
        <v>454.825</v>
      </c>
      <c r="S19" s="78">
        <f>P19/Q19</f>
        <v>7.40757328990228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2007-01-23T15:20:49Z</cp:lastPrinted>
  <dcterms:created xsi:type="dcterms:W3CDTF">2006-03-15T09:07:04Z</dcterms:created>
  <dcterms:modified xsi:type="dcterms:W3CDTF">2007-01-24T21:43:44Z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