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<sst xmlns="http://schemas.openxmlformats.org/spreadsheetml/2006/main" count="40" uniqueCount="28">
  <si>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</si>
  <si>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</si>
  <si>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</si>
  <si>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</si>
  <si>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</si>
  <si>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</si>
  <si>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</si>
  <si>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</si>
  <si>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</si>
  <si>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</si>
  <si>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</si>
  <si>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</si>
  <si>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</si>
  <si>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</si>
  <si>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</si>
  <si>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</si>
  <si>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</si>
  <si>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</si>
  <si>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</si>
  <si>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</si>
  <si>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</si>
  <si>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</si>
  <si>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</si>
  <si>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ARTHUR AND THE MINIMOYS</t>
  </si>
  <si>
    <t>IBERIA</t>
  </si>
  <si>
    <t>UMUT SANAT/ÖZEN</t>
  </si>
  <si>
    <t>WEEKEND: 02      05.01 - 07.01.2007</t>
  </si>
  <si>
    <t>DATE : 08.01.2007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</si>
</sst>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26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92" t="s">
        <v>26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27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39087</v>
      </c>
      <c r="E8" s="3" t="s">
        <v>25</v>
      </c>
      <c r="F8" s="3" t="s">
        <v>25</v>
      </c>
      <c r="G8" s="51">
        <v>11</v>
      </c>
      <c r="H8" s="51">
        <v>11</v>
      </c>
      <c r="I8" s="51">
        <v>1</v>
      </c>
      <c r="J8" s="4">
        <v>5155.5</v>
      </c>
      <c r="K8" s="5">
        <v>460</v>
      </c>
      <c r="L8" s="4">
        <v>21508.29</v>
      </c>
      <c r="M8" s="5">
        <v>2073</v>
      </c>
      <c r="N8" s="4">
        <v>14286.5</v>
      </c>
      <c r="O8" s="5">
        <v>1255</v>
      </c>
      <c r="P8" s="55">
        <f>+J8+L8+N8</f>
        <v>40950.29</v>
      </c>
      <c r="Q8" s="58">
        <f>+K8+M8+O8</f>
        <v>3788</v>
      </c>
      <c r="R8" s="10">
        <f>+Q8/H8</f>
        <v>344.3636363636364</v>
      </c>
      <c r="S8" s="59">
        <f>+P8/Q8</f>
        <v>10.810530623020064</v>
      </c>
      <c r="T8" s="4"/>
      <c r="U8" s="60" t="e">
        <f>(+T8-P8)/T8</f>
        <v>#DIV/0!</v>
      </c>
      <c r="V8" s="4">
        <v>40950.29</v>
      </c>
      <c r="W8" s="5">
        <v>3788</v>
      </c>
      <c r="X8" s="61">
        <f>V8/W8</f>
        <v>10.810530623020064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39073</v>
      </c>
      <c r="E9" s="3" t="s">
        <v>22</v>
      </c>
      <c r="F9" s="3" t="s">
        <v>22</v>
      </c>
      <c r="G9" s="51">
        <v>50</v>
      </c>
      <c r="H9" s="51">
        <v>50</v>
      </c>
      <c r="I9" s="51">
        <v>3</v>
      </c>
      <c r="J9" s="4">
        <v>6070.5</v>
      </c>
      <c r="K9" s="5">
        <v>859</v>
      </c>
      <c r="L9" s="4">
        <v>20138.5</v>
      </c>
      <c r="M9" s="5">
        <v>2600</v>
      </c>
      <c r="N9" s="4">
        <v>20193</v>
      </c>
      <c r="O9" s="5">
        <v>2650</v>
      </c>
      <c r="P9" s="55">
        <f>+J9+L9+N9</f>
        <v>46402</v>
      </c>
      <c r="Q9" s="58">
        <f>+K9+M9+O9</f>
        <v>6109</v>
      </c>
      <c r="R9" s="10">
        <f>+Q9/H9</f>
        <v>122.18</v>
      </c>
      <c r="S9" s="59">
        <f>+P9/Q9</f>
        <v>7.595678507120642</v>
      </c>
      <c r="T9" s="4">
        <v>29304</v>
      </c>
      <c r="U9" s="60">
        <f>(+T9-P9)/T9</f>
        <v>-0.5834698334698335</v>
      </c>
      <c r="V9" s="4">
        <v>347597</v>
      </c>
      <c r="W9" s="5">
        <v>42789</v>
      </c>
      <c r="X9" s="61">
        <f>V9/W9</f>
        <v>8.123513052420014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61</v>
      </c>
      <c r="I19" s="73"/>
      <c r="J19" s="75"/>
      <c r="K19" s="76"/>
      <c r="L19" s="75"/>
      <c r="M19" s="76"/>
      <c r="N19" s="75"/>
      <c r="O19" s="76"/>
      <c r="P19" s="75">
        <f>SUM(P8:P18)</f>
        <v>87352.29000000001</v>
      </c>
      <c r="Q19" s="76">
        <f>SUM(Q8:Q18)</f>
        <v>9897</v>
      </c>
      <c r="R19" s="77">
        <f>P19/H19</f>
        <v>1432.0047540983608</v>
      </c>
      <c r="S19" s="78">
        <f>P19/Q19</f>
        <v>8.826138223704154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2007-01-08T14:59:17Z</cp:lastPrinted>
  <dcterms:created xsi:type="dcterms:W3CDTF">2006-03-15T09:07:04Z</dcterms:created>
  <dcterms:modified xsi:type="dcterms:W3CDTF">2007-01-08T22:11:10Z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-2134915222</vt:i4>
  </property>
  <property fmtid="{D5CDD505-2E9C-101B-9397-08002B2CF9AE}" pid="3" name="_EmailSubject">
    <vt:lpwstr>Weekend Box Office - WE: 02-2007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