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Haftalık'!$A$1:$L$16</definedName>
  </definedNames>
  <calcPr fullCalcOnLoad="1"/>
</workbook>
</file>

<file path=xl/sharedStrings.xml><?xml version="1.0" encoding="utf-8"?>
<sst xmlns="http://schemas.openxmlformats.org/spreadsheetml/2006/main" count="33" uniqueCount="31">
  <si>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</si>
  <si>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</si>
  <si>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</si>
  <si>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</si>
  <si>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</si>
  <si>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</si>
  <si>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</si>
  <si>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</si>
  <si>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</si>
  <si>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</si>
  <si>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</si>
  <si>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HASILAT
(YTL)</t>
  </si>
  <si>
    <t xml:space="preserve">TOPLAM HASILAT </t>
  </si>
  <si>
    <t>Kemal URAL</t>
  </si>
  <si>
    <t>KOPYA ADEDİ</t>
  </si>
  <si>
    <t>ARAF</t>
  </si>
  <si>
    <t>BİR FİLM - DFGS</t>
  </si>
  <si>
    <t>13 / TZAMETI</t>
  </si>
  <si>
    <t>MK2</t>
  </si>
  <si>
    <t>HOWL'S MOVING CASTLE</t>
  </si>
  <si>
    <t>WILD BUNCH</t>
  </si>
  <si>
    <t>PATHE</t>
  </si>
  <si>
    <t>WIND THAT SHAKES THE BARLEY, THE</t>
  </si>
  <si>
    <t>CINEMEDYA</t>
  </si>
  <si>
    <t>TEXAS CHAINSAW MASSACRE, THE</t>
  </si>
  <si>
    <t>20 NIGHTS &amp; A RAINY DAY</t>
  </si>
  <si>
    <t>BİR F. - ERMAN F.</t>
  </si>
  <si>
    <t>2006 / 46</t>
  </si>
  <si>
    <t>10 - 16 Kasım 2006</t>
  </si>
  <si>
    <t>VA, VIE &amp; DEVIENS (LIVE &amp; BECOME)</t>
  </si>
  <si>
    <t>ETERNAL SUNSHINE OF THE SPOTLESS MIND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</si>
</sst>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right" vertical="center"/>
    </xf>
    <xf numFmtId="176" fontId="8" fillId="4" borderId="9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876300"/>
          <a:ext cx="127920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67200" y="876300"/>
          <a:ext cx="6686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134600" y="876300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381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11" bestFit="1" customWidth="1"/>
    <col min="2" max="2" width="56.00390625" style="12" bestFit="1" customWidth="1"/>
    <col min="3" max="3" width="26.57421875" style="12" bestFit="1" customWidth="1"/>
    <col min="4" max="4" width="13.140625" style="12" bestFit="1" customWidth="1"/>
    <col min="5" max="5" width="13.140625" style="12" customWidth="1"/>
    <col min="6" max="6" width="2.421875" style="12" customWidth="1"/>
    <col min="7" max="8" width="11.57421875" style="12" customWidth="1"/>
    <col min="9" max="9" width="13.00390625" style="12" bestFit="1" customWidth="1"/>
    <col min="10" max="10" width="19.140625" style="12" bestFit="1" customWidth="1"/>
    <col min="11" max="11" width="12.7109375" style="12" bestFit="1" customWidth="1"/>
    <col min="12" max="12" width="18.00390625" style="12" customWidth="1"/>
    <col min="13" max="13" width="3.421875" style="13" customWidth="1"/>
    <col min="14" max="16384" width="9.140625" style="13" customWidth="1"/>
  </cols>
  <sheetData>
    <row r="1" spans="1:12" ht="1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>
      <c r="A2" s="26"/>
      <c r="B2" s="29"/>
      <c r="C2" s="41" t="s">
        <v>8</v>
      </c>
      <c r="D2" s="41"/>
      <c r="E2" s="41"/>
      <c r="F2" s="41"/>
      <c r="G2" s="41"/>
      <c r="H2" s="41"/>
      <c r="I2" s="42"/>
      <c r="J2" s="43"/>
      <c r="K2" s="15" t="s">
        <v>10</v>
      </c>
      <c r="L2" s="16" t="s">
        <v>27</v>
      </c>
    </row>
    <row r="3" spans="1:12" ht="18" customHeight="1" thickBot="1">
      <c r="A3" s="26"/>
      <c r="B3" s="29"/>
      <c r="C3" s="42"/>
      <c r="D3" s="42"/>
      <c r="E3" s="42"/>
      <c r="F3" s="42"/>
      <c r="G3" s="42"/>
      <c r="H3" s="42"/>
      <c r="I3" s="42"/>
      <c r="J3" s="43"/>
      <c r="K3" s="39" t="s">
        <v>28</v>
      </c>
      <c r="L3" s="40"/>
    </row>
    <row r="4" spans="1:12" ht="18" customHeight="1" thickBot="1">
      <c r="A4" s="26"/>
      <c r="B4" s="29"/>
      <c r="C4" s="42"/>
      <c r="D4" s="42"/>
      <c r="E4" s="42"/>
      <c r="F4" s="42"/>
      <c r="G4" s="42"/>
      <c r="H4" s="42"/>
      <c r="I4" s="42"/>
      <c r="J4" s="43"/>
      <c r="K4" s="17" t="s">
        <v>9</v>
      </c>
      <c r="L4" s="18" t="s">
        <v>13</v>
      </c>
    </row>
    <row r="5" spans="1:12" ht="10.5" customHeight="1" thickBot="1">
      <c r="A5" s="2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14" customFormat="1" ht="39" customHeight="1" thickBot="1">
      <c r="A6" s="28"/>
      <c r="B6" s="6" t="s">
        <v>0</v>
      </c>
      <c r="C6" s="7" t="s">
        <v>1</v>
      </c>
      <c r="D6" s="8" t="s">
        <v>2</v>
      </c>
      <c r="E6" s="8" t="s">
        <v>14</v>
      </c>
      <c r="F6" s="8"/>
      <c r="G6" s="10" t="s">
        <v>3</v>
      </c>
      <c r="H6" s="10" t="s">
        <v>4</v>
      </c>
      <c r="I6" s="8" t="s">
        <v>5</v>
      </c>
      <c r="J6" s="8" t="s">
        <v>11</v>
      </c>
      <c r="K6" s="8" t="s">
        <v>6</v>
      </c>
      <c r="L6" s="8" t="s">
        <v>12</v>
      </c>
    </row>
    <row r="7" spans="1:13" s="31" customFormat="1" ht="24.75" customHeight="1">
      <c r="A7" s="30">
        <v>1</v>
      </c>
      <c r="B7" s="1" t="s">
        <v>15</v>
      </c>
      <c r="C7" s="2" t="s">
        <v>16</v>
      </c>
      <c r="D7" s="3">
        <v>38996</v>
      </c>
      <c r="E7" s="4">
        <v>103</v>
      </c>
      <c r="F7" s="4"/>
      <c r="G7" s="4">
        <v>6</v>
      </c>
      <c r="H7" s="4">
        <v>30</v>
      </c>
      <c r="I7" s="5">
        <v>4268</v>
      </c>
      <c r="J7" s="9">
        <v>21570</v>
      </c>
      <c r="K7" s="5">
        <f>50571+28658+22282+8309+5945+4268</f>
        <v>120033</v>
      </c>
      <c r="L7" s="9">
        <f>354012+203593.5+132699+47076+28397.5+21570</f>
        <v>787348</v>
      </c>
      <c r="M7" s="32"/>
    </row>
    <row r="8" spans="1:13" s="31" customFormat="1" ht="24.75" customHeight="1">
      <c r="A8" s="30">
        <v>2</v>
      </c>
      <c r="B8" s="1" t="s">
        <v>30</v>
      </c>
      <c r="C8" s="2" t="s">
        <v>23</v>
      </c>
      <c r="D8" s="3">
        <v>38863</v>
      </c>
      <c r="E8" s="4">
        <v>35</v>
      </c>
      <c r="F8" s="4"/>
      <c r="G8" s="4">
        <v>23</v>
      </c>
      <c r="H8" s="4">
        <v>3</v>
      </c>
      <c r="I8" s="5">
        <v>953</v>
      </c>
      <c r="J8" s="9">
        <v>2862</v>
      </c>
      <c r="K8" s="5">
        <f>19608+17668+11309+10378+6088+6513+6684+3212+1345+1482+722+1193+358+130+881+616+56+49+654+101+267+49+953</f>
        <v>90316</v>
      </c>
      <c r="L8" s="9">
        <f>149883.5+135641.5+82301.5+72589.5+39819+39540+36570.5+16522+7667.5+7505+3512+4803+1880+716+4840+2288+337.5+291+2062+303+1509+197+2862</f>
        <v>613640.5</v>
      </c>
      <c r="M8" s="32"/>
    </row>
    <row r="9" spans="1:13" s="31" customFormat="1" ht="24.75" customHeight="1">
      <c r="A9" s="30">
        <v>3</v>
      </c>
      <c r="B9" s="1" t="s">
        <v>17</v>
      </c>
      <c r="C9" s="2" t="s">
        <v>18</v>
      </c>
      <c r="D9" s="3">
        <v>38996</v>
      </c>
      <c r="E9" s="4">
        <v>3</v>
      </c>
      <c r="F9" s="4"/>
      <c r="G9" s="4">
        <v>6</v>
      </c>
      <c r="H9" s="4">
        <v>1</v>
      </c>
      <c r="I9" s="5">
        <v>554</v>
      </c>
      <c r="J9" s="9">
        <v>1662</v>
      </c>
      <c r="K9" s="5">
        <f>2246+865+798+56+383+419+554</f>
        <v>5321</v>
      </c>
      <c r="L9" s="9">
        <f>10863.75+6916+6396+452+3034+1816+1662</f>
        <v>31139.75</v>
      </c>
      <c r="M9" s="32"/>
    </row>
    <row r="10" spans="1:13" s="31" customFormat="1" ht="24.75" customHeight="1">
      <c r="A10" s="30">
        <v>4</v>
      </c>
      <c r="B10" s="1" t="s">
        <v>22</v>
      </c>
      <c r="C10" s="2" t="s">
        <v>21</v>
      </c>
      <c r="D10" s="3">
        <v>39010</v>
      </c>
      <c r="E10" s="4">
        <v>4</v>
      </c>
      <c r="F10" s="4"/>
      <c r="G10" s="4">
        <v>4</v>
      </c>
      <c r="H10" s="4">
        <v>4</v>
      </c>
      <c r="I10" s="5">
        <v>500</v>
      </c>
      <c r="J10" s="9">
        <v>2666</v>
      </c>
      <c r="K10" s="5">
        <f>3239+2157+1429+524+500</f>
        <v>7849</v>
      </c>
      <c r="L10" s="9">
        <f>29917+16679+11125+3878+2666</f>
        <v>64265</v>
      </c>
      <c r="M10" s="32"/>
    </row>
    <row r="11" spans="1:13" s="31" customFormat="1" ht="24" customHeight="1">
      <c r="A11" s="30">
        <v>5</v>
      </c>
      <c r="B11" s="1" t="s">
        <v>19</v>
      </c>
      <c r="C11" s="2" t="s">
        <v>20</v>
      </c>
      <c r="D11" s="3">
        <v>38877</v>
      </c>
      <c r="E11" s="4">
        <v>64</v>
      </c>
      <c r="F11" s="4"/>
      <c r="G11" s="4">
        <v>22</v>
      </c>
      <c r="H11" s="4">
        <v>2</v>
      </c>
      <c r="I11" s="5">
        <v>329</v>
      </c>
      <c r="J11" s="9">
        <v>999</v>
      </c>
      <c r="K11" s="5">
        <f>14426+9567+3182+3017+2315+1729+923+616+640+472+129+528+43+81+47+20+45+1220+34+161+225+329</f>
        <v>39749</v>
      </c>
      <c r="L11" s="9">
        <f>94169.5+63426.5+19841+16453.5+12618.5+9991+4741+3516+3356+2065.5+678+1792.5+320+299+194+83+215+3730+139+814+787+999</f>
        <v>240229</v>
      </c>
      <c r="M11" s="32"/>
    </row>
    <row r="12" spans="1:13" s="38" customFormat="1" ht="24.75" customHeight="1">
      <c r="A12" s="30">
        <v>6</v>
      </c>
      <c r="B12" s="1" t="s">
        <v>29</v>
      </c>
      <c r="C12" s="2" t="s">
        <v>26</v>
      </c>
      <c r="D12" s="3">
        <v>38639</v>
      </c>
      <c r="E12" s="4">
        <v>7</v>
      </c>
      <c r="F12" s="4"/>
      <c r="G12" s="4">
        <v>22</v>
      </c>
      <c r="H12" s="4">
        <v>1</v>
      </c>
      <c r="I12" s="5">
        <v>317</v>
      </c>
      <c r="J12" s="9">
        <v>951</v>
      </c>
      <c r="K12" s="5">
        <f>3714+3514+2496+1322+559+1053+41+881+30+141+105+319+673+69+503+22+124+79+238+256+33+317</f>
        <v>16489</v>
      </c>
      <c r="L12" s="9">
        <f>28963.5+28618+20693+7789.5+4183+3517+224+3660+150+741+315+957+2019+413+1509+66+992+237+714+844+264+951</f>
        <v>107820</v>
      </c>
      <c r="M12" s="32"/>
    </row>
    <row r="13" spans="1:13" s="31" customFormat="1" ht="24.75" customHeight="1">
      <c r="A13" s="30">
        <v>7</v>
      </c>
      <c r="B13" s="1" t="s">
        <v>25</v>
      </c>
      <c r="C13" s="2" t="s">
        <v>26</v>
      </c>
      <c r="D13" s="3">
        <v>38912</v>
      </c>
      <c r="E13" s="4">
        <v>1</v>
      </c>
      <c r="F13" s="4"/>
      <c r="G13" s="4">
        <v>12</v>
      </c>
      <c r="H13" s="4">
        <v>1</v>
      </c>
      <c r="I13" s="5">
        <v>90</v>
      </c>
      <c r="J13" s="9">
        <v>450</v>
      </c>
      <c r="K13" s="5">
        <f>509+453+477+230+215+74+6+267+256+239+41+156+90</f>
        <v>3013</v>
      </c>
      <c r="L13" s="9">
        <f>3860+2691+2385+1350+1075+444+48+1571+1739+1606+278+798+450</f>
        <v>18295</v>
      </c>
      <c r="M13" s="32"/>
    </row>
    <row r="14" spans="1:13" s="31" customFormat="1" ht="24.75" customHeight="1">
      <c r="A14" s="30">
        <v>8</v>
      </c>
      <c r="B14" s="37" t="s">
        <v>24</v>
      </c>
      <c r="C14" s="2" t="s">
        <v>23</v>
      </c>
      <c r="D14" s="3">
        <v>38891</v>
      </c>
      <c r="E14" s="4">
        <v>45</v>
      </c>
      <c r="F14" s="4"/>
      <c r="G14" s="4">
        <v>19</v>
      </c>
      <c r="H14" s="4">
        <v>1</v>
      </c>
      <c r="I14" s="5">
        <v>20</v>
      </c>
      <c r="J14" s="9">
        <v>46</v>
      </c>
      <c r="K14" s="5">
        <f>20153+14417+13506+7951+5799+4754+2261+1861+1328+521+366+427+432+364+123+456+898+122+20</f>
        <v>75759</v>
      </c>
      <c r="L14" s="9">
        <f>154658.5+107804+83531.5+43902+30665+24700+11888+9449+6526+2252.5+1787+2024+2034.5+1406.5+492+2062+3544.5+666+46</f>
        <v>489439</v>
      </c>
      <c r="M14" s="32"/>
    </row>
    <row r="15" spans="1:12" ht="10.5" customHeight="1" thickBot="1">
      <c r="A15" s="26"/>
      <c r="B15" s="19"/>
      <c r="C15" s="20"/>
      <c r="D15" s="21"/>
      <c r="E15" s="21"/>
      <c r="F15" s="21"/>
      <c r="G15" s="22"/>
      <c r="H15" s="22"/>
      <c r="I15" s="23"/>
      <c r="J15" s="24"/>
      <c r="K15" s="23"/>
      <c r="L15" s="24"/>
    </row>
    <row r="16" spans="1:12" ht="20.25" customHeight="1" thickBot="1">
      <c r="A16" s="26"/>
      <c r="B16" s="44" t="s">
        <v>7</v>
      </c>
      <c r="C16" s="45"/>
      <c r="D16" s="45"/>
      <c r="E16" s="45"/>
      <c r="F16" s="45"/>
      <c r="G16" s="46"/>
      <c r="H16" s="33">
        <f>SUM(H7:H14)</f>
        <v>43</v>
      </c>
      <c r="I16" s="33">
        <f>SUM(I7:I14)</f>
        <v>7031</v>
      </c>
      <c r="J16" s="34">
        <f>SUM(J7:J14)</f>
        <v>31206</v>
      </c>
      <c r="K16" s="35"/>
      <c r="L16" s="36"/>
    </row>
  </sheetData>
  <mergeCells count="3">
    <mergeCell ref="K3:L3"/>
    <mergeCell ref="C2:J4"/>
    <mergeCell ref="B16:G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2006-10-13T13:45:29Z</cp:lastPrinted>
  <dcterms:created xsi:type="dcterms:W3CDTF">2004-03-26T15:51:12Z</dcterms:created>
  <dcterms:modified xsi:type="dcterms:W3CDTF">2006-11-17T14:53:48Z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1008939351</vt:i4>
  </property>
  <property fmtid="{D5CDD505-2E9C-101B-9397-08002B2CF9AE}" pid="3" name="_EmailSubject">
    <vt:lpwstr>Bir Film 2006/46.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