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</sheets>
  <definedNames>
    <definedName name="_xlnm.Print_Area" localSheetId="0">'Bir Film Haftalık'!$A$1:$L$21</definedName>
  </definedNames>
  <calcPr fullCalcOnLoad="1"/>
</workbook>
</file>

<file path=xl/sharedStrings.xml><?xml version="1.0" encoding="utf-8"?>
<sst xmlns="http://schemas.openxmlformats.org/spreadsheetml/2006/main" count="43" uniqueCount="41">
  <si>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</si>
  <si>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</si>
  <si>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</si>
  <si>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</si>
  <si>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</si>
  <si>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</si>
  <si>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</si>
  <si>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</si>
  <si>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</si>
  <si>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</si>
  <si>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</si>
  <si>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HASILAT
(YTL)</t>
  </si>
  <si>
    <t xml:space="preserve">TOPLAM HASILAT </t>
  </si>
  <si>
    <t>Kemal URAL</t>
  </si>
  <si>
    <t>KOPYA ADEDİ</t>
  </si>
  <si>
    <t>KARDAN ADAMLAR</t>
  </si>
  <si>
    <t>PROJE FİLM</t>
  </si>
  <si>
    <t>ARAF</t>
  </si>
  <si>
    <t>BİR FİLM - DFGS</t>
  </si>
  <si>
    <t>13 / TZAMETI</t>
  </si>
  <si>
    <t>MK2</t>
  </si>
  <si>
    <t>HOWL'S MOVING CASTLE</t>
  </si>
  <si>
    <t>WILD BUNCH</t>
  </si>
  <si>
    <t>PATHE</t>
  </si>
  <si>
    <t>WIND THAT SHAKES THE BARLEY, THE</t>
  </si>
  <si>
    <t>C.R.A.Z.Y.</t>
  </si>
  <si>
    <t>FILMS DIST.</t>
  </si>
  <si>
    <t>CINEMEDYA</t>
  </si>
  <si>
    <t>2006 / 45</t>
  </si>
  <si>
    <t>03 - 09 Kasım 2006</t>
  </si>
  <si>
    <t>MON ANGE</t>
  </si>
  <si>
    <t>ALLEGRO</t>
  </si>
  <si>
    <t>CELLULOID</t>
  </si>
  <si>
    <t>FATELESS</t>
  </si>
  <si>
    <t>H20</t>
  </si>
  <si>
    <t>LE TEMPS QUI RESTE</t>
  </si>
  <si>
    <t>Pİ FİLM - CELLULOID</t>
  </si>
  <si>
    <t>TEXAS CHAINSAW MASSACRE, THE</t>
  </si>
  <si>
    <t>20 NIGHTS &amp; A RAINY DAY</t>
  </si>
  <si>
    <t>BİR F. - ERMAN F.</t>
  </si>
  <si>
    <t>BACKSTAGE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</si>
</sst>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176" fontId="8" fillId="4" borderId="8" xfId="0" applyNumberFormat="1" applyFont="1" applyFill="1" applyBorder="1" applyAlignment="1">
      <alignment horizontal="right" vertical="center"/>
    </xf>
    <xf numFmtId="176" fontId="8" fillId="4" borderId="9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13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right"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876300"/>
          <a:ext cx="127920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81500" y="876300"/>
          <a:ext cx="66865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866775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248900" y="876300"/>
          <a:ext cx="30384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381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11" bestFit="1" customWidth="1"/>
    <col min="2" max="2" width="56.00390625" style="12" bestFit="1" customWidth="1"/>
    <col min="3" max="3" width="26.57421875" style="12" bestFit="1" customWidth="1"/>
    <col min="4" max="4" width="13.140625" style="12" bestFit="1" customWidth="1"/>
    <col min="5" max="5" width="13.140625" style="12" customWidth="1"/>
    <col min="6" max="6" width="2.421875" style="12" customWidth="1"/>
    <col min="7" max="8" width="11.57421875" style="12" customWidth="1"/>
    <col min="9" max="9" width="13.00390625" style="12" bestFit="1" customWidth="1"/>
    <col min="10" max="10" width="19.140625" style="12" bestFit="1" customWidth="1"/>
    <col min="11" max="11" width="12.7109375" style="12" bestFit="1" customWidth="1"/>
    <col min="12" max="12" width="18.00390625" style="12" customWidth="1"/>
    <col min="13" max="13" width="3.421875" style="13" customWidth="1"/>
    <col min="14" max="16384" width="9.140625" style="13" customWidth="1"/>
  </cols>
  <sheetData>
    <row r="1" spans="1:12" ht="1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>
      <c r="A2" s="26"/>
      <c r="B2" s="29"/>
      <c r="C2" s="40" t="s">
        <v>8</v>
      </c>
      <c r="D2" s="40"/>
      <c r="E2" s="40"/>
      <c r="F2" s="40"/>
      <c r="G2" s="40"/>
      <c r="H2" s="40"/>
      <c r="I2" s="41"/>
      <c r="J2" s="42"/>
      <c r="K2" s="15" t="s">
        <v>10</v>
      </c>
      <c r="L2" s="16" t="s">
        <v>28</v>
      </c>
    </row>
    <row r="3" spans="1:12" ht="18" customHeight="1" thickBot="1">
      <c r="A3" s="26"/>
      <c r="B3" s="29"/>
      <c r="C3" s="41"/>
      <c r="D3" s="41"/>
      <c r="E3" s="41"/>
      <c r="F3" s="41"/>
      <c r="G3" s="41"/>
      <c r="H3" s="41"/>
      <c r="I3" s="41"/>
      <c r="J3" s="42"/>
      <c r="K3" s="38" t="s">
        <v>29</v>
      </c>
      <c r="L3" s="39"/>
    </row>
    <row r="4" spans="1:12" ht="18" customHeight="1" thickBot="1">
      <c r="A4" s="26"/>
      <c r="B4" s="29"/>
      <c r="C4" s="41"/>
      <c r="D4" s="41"/>
      <c r="E4" s="41"/>
      <c r="F4" s="41"/>
      <c r="G4" s="41"/>
      <c r="H4" s="41"/>
      <c r="I4" s="41"/>
      <c r="J4" s="42"/>
      <c r="K4" s="17" t="s">
        <v>9</v>
      </c>
      <c r="L4" s="18" t="s">
        <v>13</v>
      </c>
    </row>
    <row r="5" spans="1:12" ht="10.5" customHeight="1" thickBot="1">
      <c r="A5" s="2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14" customFormat="1" ht="39" customHeight="1" thickBot="1">
      <c r="A6" s="28"/>
      <c r="B6" s="6" t="s">
        <v>0</v>
      </c>
      <c r="C6" s="7" t="s">
        <v>1</v>
      </c>
      <c r="D6" s="8" t="s">
        <v>2</v>
      </c>
      <c r="E6" s="8" t="s">
        <v>14</v>
      </c>
      <c r="F6" s="8"/>
      <c r="G6" s="10" t="s">
        <v>3</v>
      </c>
      <c r="H6" s="10" t="s">
        <v>4</v>
      </c>
      <c r="I6" s="8" t="s">
        <v>5</v>
      </c>
      <c r="J6" s="8" t="s">
        <v>11</v>
      </c>
      <c r="K6" s="8" t="s">
        <v>6</v>
      </c>
      <c r="L6" s="8" t="s">
        <v>12</v>
      </c>
    </row>
    <row r="7" spans="1:13" s="31" customFormat="1" ht="24.75" customHeight="1">
      <c r="A7" s="30">
        <v>1</v>
      </c>
      <c r="B7" s="1" t="s">
        <v>17</v>
      </c>
      <c r="C7" s="2" t="s">
        <v>18</v>
      </c>
      <c r="D7" s="3">
        <v>38996</v>
      </c>
      <c r="E7" s="4">
        <v>103</v>
      </c>
      <c r="F7" s="4"/>
      <c r="G7" s="4">
        <v>5</v>
      </c>
      <c r="H7" s="4">
        <v>43</v>
      </c>
      <c r="I7" s="5">
        <v>5945</v>
      </c>
      <c r="J7" s="9">
        <v>28397.5</v>
      </c>
      <c r="K7" s="5">
        <f>50571+28658+22282+8309+5945</f>
        <v>115765</v>
      </c>
      <c r="L7" s="9">
        <f>354012+203593.5+132699+47076+28397.5</f>
        <v>765778</v>
      </c>
      <c r="M7" s="32"/>
    </row>
    <row r="8" spans="1:13" s="31" customFormat="1" ht="24.75" customHeight="1">
      <c r="A8" s="30">
        <v>2</v>
      </c>
      <c r="B8" s="1" t="s">
        <v>15</v>
      </c>
      <c r="C8" s="2" t="s">
        <v>16</v>
      </c>
      <c r="D8" s="3">
        <v>38982</v>
      </c>
      <c r="E8" s="4">
        <v>10</v>
      </c>
      <c r="F8" s="4"/>
      <c r="G8" s="4">
        <v>7</v>
      </c>
      <c r="H8" s="4">
        <v>2</v>
      </c>
      <c r="I8" s="5">
        <v>665</v>
      </c>
      <c r="J8" s="9">
        <v>1995</v>
      </c>
      <c r="K8" s="5">
        <f>870+261+121+95+364+373+665</f>
        <v>2749</v>
      </c>
      <c r="L8" s="9">
        <f>6868.5+1740+645.5+549.5+648.5+1122+1995</f>
        <v>13569</v>
      </c>
      <c r="M8" s="32"/>
    </row>
    <row r="9" spans="1:13" s="31" customFormat="1" ht="24.75" customHeight="1">
      <c r="A9" s="30">
        <v>3</v>
      </c>
      <c r="B9" s="1" t="s">
        <v>30</v>
      </c>
      <c r="C9" s="2" t="s">
        <v>20</v>
      </c>
      <c r="D9" s="3">
        <v>38828</v>
      </c>
      <c r="E9" s="4">
        <v>6</v>
      </c>
      <c r="F9" s="3"/>
      <c r="G9" s="4">
        <v>16</v>
      </c>
      <c r="H9" s="4">
        <v>1</v>
      </c>
      <c r="I9" s="5">
        <v>594</v>
      </c>
      <c r="J9" s="9">
        <v>1782</v>
      </c>
      <c r="K9" s="5">
        <f>1055+574+361+886+56+580+32+529+180+158+11+58+51+42+73+594</f>
        <v>5240</v>
      </c>
      <c r="L9" s="9">
        <f>8964+4246+2175+6296+364+3248+189+2148.5+879.5+474+84+307+252+195+553+1782</f>
        <v>32157</v>
      </c>
      <c r="M9" s="32"/>
    </row>
    <row r="10" spans="1:13" s="31" customFormat="1" ht="24.75" customHeight="1">
      <c r="A10" s="30">
        <v>4</v>
      </c>
      <c r="B10" s="1" t="s">
        <v>24</v>
      </c>
      <c r="C10" s="2" t="s">
        <v>23</v>
      </c>
      <c r="D10" s="3">
        <v>39010</v>
      </c>
      <c r="E10" s="4">
        <v>4</v>
      </c>
      <c r="F10" s="4"/>
      <c r="G10" s="4">
        <v>3</v>
      </c>
      <c r="H10" s="4">
        <v>4</v>
      </c>
      <c r="I10" s="5">
        <v>524</v>
      </c>
      <c r="J10" s="9">
        <v>3878</v>
      </c>
      <c r="K10" s="5">
        <f>3239+2157+1429+524</f>
        <v>7349</v>
      </c>
      <c r="L10" s="9">
        <f>29917+16679+11125+3878</f>
        <v>61599</v>
      </c>
      <c r="M10" s="32"/>
    </row>
    <row r="11" spans="1:13" s="31" customFormat="1" ht="24.75" customHeight="1">
      <c r="A11" s="30">
        <v>5</v>
      </c>
      <c r="B11" s="1" t="s">
        <v>19</v>
      </c>
      <c r="C11" s="2" t="s">
        <v>20</v>
      </c>
      <c r="D11" s="3">
        <v>38996</v>
      </c>
      <c r="E11" s="4">
        <v>3</v>
      </c>
      <c r="F11" s="4"/>
      <c r="G11" s="4">
        <v>4</v>
      </c>
      <c r="H11" s="4">
        <v>2</v>
      </c>
      <c r="I11" s="5">
        <v>419</v>
      </c>
      <c r="J11" s="9">
        <v>1816</v>
      </c>
      <c r="K11" s="5">
        <f>2246+865+798+56+383+419</f>
        <v>4767</v>
      </c>
      <c r="L11" s="9">
        <f>10863.75+6916+6396+452+3034+1816</f>
        <v>29477.75</v>
      </c>
      <c r="M11" s="32"/>
    </row>
    <row r="12" spans="1:13" s="31" customFormat="1" ht="24.75" customHeight="1">
      <c r="A12" s="30">
        <v>6</v>
      </c>
      <c r="B12" s="1" t="s">
        <v>40</v>
      </c>
      <c r="C12" s="2" t="s">
        <v>22</v>
      </c>
      <c r="D12" s="3">
        <v>38919</v>
      </c>
      <c r="E12" s="4">
        <v>4</v>
      </c>
      <c r="F12" s="4"/>
      <c r="G12" s="4">
        <v>10</v>
      </c>
      <c r="H12" s="4">
        <v>2</v>
      </c>
      <c r="I12" s="5">
        <v>271</v>
      </c>
      <c r="J12" s="9">
        <v>1074</v>
      </c>
      <c r="K12" s="5">
        <f>523+774+396+145+61+139+385+176+597+25+271</f>
        <v>3492</v>
      </c>
      <c r="L12" s="9">
        <f>3116.25+6870.5+2836+1054+450+770+2580.5+1191+2755.5+166+1074</f>
        <v>22863.75</v>
      </c>
      <c r="M12" s="32"/>
    </row>
    <row r="13" spans="1:13" s="31" customFormat="1" ht="24" customHeight="1">
      <c r="A13" s="30">
        <v>7</v>
      </c>
      <c r="B13" s="1" t="s">
        <v>21</v>
      </c>
      <c r="C13" s="2" t="s">
        <v>22</v>
      </c>
      <c r="D13" s="3">
        <v>38877</v>
      </c>
      <c r="E13" s="4">
        <v>64</v>
      </c>
      <c r="F13" s="4"/>
      <c r="G13" s="4">
        <v>21</v>
      </c>
      <c r="H13" s="4">
        <v>3</v>
      </c>
      <c r="I13" s="5">
        <v>225</v>
      </c>
      <c r="J13" s="9">
        <v>787</v>
      </c>
      <c r="K13" s="5">
        <f>14426+9567+3182+3017+2315+1729+923+616+640+472+129+528+43+81+47+20+45+1220+34+161+225</f>
        <v>39420</v>
      </c>
      <c r="L13" s="9">
        <f>94169.5+63426.5+19841+16453.5+12618.5+9991+4741+3516+3356+2065.5+678+1792.5+320+299+194+83+215+3730+139+814+787</f>
        <v>239230</v>
      </c>
      <c r="M13" s="32"/>
    </row>
    <row r="14" spans="1:13" s="31" customFormat="1" ht="24.75" customHeight="1">
      <c r="A14" s="30">
        <v>8</v>
      </c>
      <c r="B14" s="1" t="s">
        <v>38</v>
      </c>
      <c r="C14" s="2" t="s">
        <v>39</v>
      </c>
      <c r="D14" s="3">
        <v>38912</v>
      </c>
      <c r="E14" s="4">
        <v>1</v>
      </c>
      <c r="F14" s="4"/>
      <c r="G14" s="4">
        <v>11</v>
      </c>
      <c r="H14" s="4">
        <v>1</v>
      </c>
      <c r="I14" s="5">
        <v>156</v>
      </c>
      <c r="J14" s="9">
        <v>798</v>
      </c>
      <c r="K14" s="5">
        <f>509+453+477+230+215+74+6+267+256+239+41+156</f>
        <v>2923</v>
      </c>
      <c r="L14" s="9">
        <f>3860+2691+2385+1350+1075+444+48+1571+1739+1606+278+798</f>
        <v>17845</v>
      </c>
      <c r="M14" s="32"/>
    </row>
    <row r="15" spans="1:13" s="31" customFormat="1" ht="24.75" customHeight="1">
      <c r="A15" s="30">
        <v>9</v>
      </c>
      <c r="B15" s="37" t="s">
        <v>25</v>
      </c>
      <c r="C15" s="2" t="s">
        <v>26</v>
      </c>
      <c r="D15" s="3">
        <v>38870</v>
      </c>
      <c r="E15" s="4">
        <v>5</v>
      </c>
      <c r="F15" s="4"/>
      <c r="G15" s="4">
        <v>20</v>
      </c>
      <c r="H15" s="4">
        <v>1</v>
      </c>
      <c r="I15" s="5">
        <v>150</v>
      </c>
      <c r="J15" s="9">
        <v>450</v>
      </c>
      <c r="K15" s="5">
        <f>2709+885+473+442+218+235+996+335+288+86+108+45+118+20+53+550+402+621+190+950+150</f>
        <v>9874</v>
      </c>
      <c r="L15" s="9">
        <f>20882.25+8209.5+3896+2400+1136+1611+7379.5+2057+1578+454+596+242+607+80+357.5+2184+1212+1863+930+2850+450</f>
        <v>60974.75</v>
      </c>
      <c r="M15" s="32"/>
    </row>
    <row r="16" spans="1:13" s="31" customFormat="1" ht="24.75" customHeight="1">
      <c r="A16" s="30">
        <v>10</v>
      </c>
      <c r="B16" s="1" t="s">
        <v>31</v>
      </c>
      <c r="C16" s="2" t="s">
        <v>32</v>
      </c>
      <c r="D16" s="3">
        <v>38849</v>
      </c>
      <c r="E16" s="4">
        <v>4</v>
      </c>
      <c r="F16" s="3"/>
      <c r="G16" s="4">
        <v>11</v>
      </c>
      <c r="H16" s="4">
        <v>1</v>
      </c>
      <c r="I16" s="5">
        <v>150</v>
      </c>
      <c r="J16" s="9">
        <v>450</v>
      </c>
      <c r="K16" s="5">
        <f>1678+1149+734+247+1506+495+228+65+102+238+356+150</f>
        <v>6948</v>
      </c>
      <c r="L16" s="9">
        <f>12183.25+8569+5406+1833+4570+3387+1518.5+434.5+616.5+714+1068+450</f>
        <v>40749.75</v>
      </c>
      <c r="M16" s="32"/>
    </row>
    <row r="17" spans="1:13" s="31" customFormat="1" ht="24.75" customHeight="1">
      <c r="A17" s="30">
        <v>11</v>
      </c>
      <c r="B17" s="1" t="s">
        <v>35</v>
      </c>
      <c r="C17" s="2" t="s">
        <v>36</v>
      </c>
      <c r="D17" s="3">
        <v>38856</v>
      </c>
      <c r="E17" s="4">
        <v>10</v>
      </c>
      <c r="F17" s="3"/>
      <c r="G17" s="4">
        <v>10</v>
      </c>
      <c r="H17" s="4">
        <v>1</v>
      </c>
      <c r="I17" s="5">
        <v>150</v>
      </c>
      <c r="J17" s="9">
        <v>450</v>
      </c>
      <c r="K17" s="5">
        <f>3022+1231+222+243+253+158+356+15+44+150</f>
        <v>5694</v>
      </c>
      <c r="L17" s="9">
        <f>21534.5+7198.5+1602+1559+1382+474+1068+104+284+450</f>
        <v>35656</v>
      </c>
      <c r="M17" s="32"/>
    </row>
    <row r="18" spans="1:13" s="46" customFormat="1" ht="24.75" customHeight="1">
      <c r="A18" s="30">
        <v>12</v>
      </c>
      <c r="B18" s="1" t="s">
        <v>33</v>
      </c>
      <c r="C18" s="2" t="s">
        <v>34</v>
      </c>
      <c r="D18" s="3">
        <v>38779</v>
      </c>
      <c r="E18" s="4">
        <v>6</v>
      </c>
      <c r="F18" s="4"/>
      <c r="G18" s="4">
        <v>12</v>
      </c>
      <c r="H18" s="4">
        <v>1</v>
      </c>
      <c r="I18" s="5">
        <v>150</v>
      </c>
      <c r="J18" s="9">
        <v>450</v>
      </c>
      <c r="K18" s="5">
        <f>1039+275+26+515+419+32+332+112+137+7+28+150</f>
        <v>3072</v>
      </c>
      <c r="L18" s="9">
        <f>9397.5+2137+188+1545+1416+96+2312+762+753+42+160+450</f>
        <v>19258.5</v>
      </c>
      <c r="M18" s="32"/>
    </row>
    <row r="19" spans="1:13" s="31" customFormat="1" ht="24.75" customHeight="1">
      <c r="A19" s="30">
        <v>13</v>
      </c>
      <c r="B19" s="37" t="s">
        <v>37</v>
      </c>
      <c r="C19" s="2" t="s">
        <v>27</v>
      </c>
      <c r="D19" s="3">
        <v>38891</v>
      </c>
      <c r="E19" s="4">
        <v>45</v>
      </c>
      <c r="F19" s="4"/>
      <c r="G19" s="4">
        <v>18</v>
      </c>
      <c r="H19" s="4">
        <v>1</v>
      </c>
      <c r="I19" s="5">
        <v>122</v>
      </c>
      <c r="J19" s="9">
        <v>666</v>
      </c>
      <c r="K19" s="5">
        <f>20153+14417+13506+7951+5799+4754+2261+1861+1328+521+366+427+432+364+123+456+898+122</f>
        <v>75739</v>
      </c>
      <c r="L19" s="9">
        <f>154658.5+107804+83531.5+43902+30665+24700+11888+9449+6526+2252.5+1787+2024+2034.5+1406.5+492+2062+3544.5+666</f>
        <v>489393</v>
      </c>
      <c r="M19" s="32"/>
    </row>
    <row r="20" spans="1:12" ht="10.5" customHeight="1" thickBot="1">
      <c r="A20" s="26"/>
      <c r="B20" s="19"/>
      <c r="C20" s="20"/>
      <c r="D20" s="21"/>
      <c r="E20" s="21"/>
      <c r="F20" s="21"/>
      <c r="G20" s="22"/>
      <c r="H20" s="22"/>
      <c r="I20" s="23"/>
      <c r="J20" s="24"/>
      <c r="K20" s="23"/>
      <c r="L20" s="24"/>
    </row>
    <row r="21" spans="1:12" ht="20.25" customHeight="1" thickBot="1">
      <c r="A21" s="26"/>
      <c r="B21" s="43" t="s">
        <v>7</v>
      </c>
      <c r="C21" s="44"/>
      <c r="D21" s="44"/>
      <c r="E21" s="44"/>
      <c r="F21" s="44"/>
      <c r="G21" s="45"/>
      <c r="H21" s="33">
        <f>SUM(H7:H19)</f>
        <v>63</v>
      </c>
      <c r="I21" s="33">
        <f>SUM(I7:I19)</f>
        <v>9521</v>
      </c>
      <c r="J21" s="34">
        <f>SUM(J7:J19)</f>
        <v>42993.5</v>
      </c>
      <c r="K21" s="35"/>
      <c r="L21" s="36"/>
    </row>
  </sheetData>
  <mergeCells count="3">
    <mergeCell ref="K3:L3"/>
    <mergeCell ref="C2:J4"/>
    <mergeCell ref="B21:G2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2006-10-13T13:45:29Z</cp:lastPrinted>
  <dcterms:created xsi:type="dcterms:W3CDTF">2004-03-26T15:51:12Z</dcterms:created>
  <dcterms:modified xsi:type="dcterms:W3CDTF">2006-11-10T17:07:09Z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1494417752</vt:i4>
  </property>
  <property fmtid="{D5CDD505-2E9C-101B-9397-08002B2CF9AE}" pid="3" name="_EmailSubject">
    <vt:lpwstr>Bir Film 2006/45.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