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<sst xmlns="http://schemas.openxmlformats.org/spreadsheetml/2006/main" count="43" uniqueCount="28">
  <si>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</si>
  <si>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</si>
  <si>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</si>
  <si>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</si>
  <si>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</si>
  <si>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</si>
  <si>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</si>
  <si>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</si>
  <si>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</si>
  <si>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</si>
  <si>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</si>
  <si>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</si>
  <si>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</si>
  <si>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</si>
  <si>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</si>
  <si>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</si>
  <si>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</si>
  <si>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</si>
  <si>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</si>
  <si>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</si>
  <si>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</si>
  <si>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</si>
  <si>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</si>
  <si>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DARK, THE</t>
  </si>
  <si>
    <t>AE FOND KISS</t>
  </si>
  <si>
    <t>REEKER, THE</t>
  </si>
  <si>
    <t>WEEKEND: 39      06.10 - 08.10.2006</t>
  </si>
  <si>
    <t>DATE : 09.10.2006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</si>
</sst>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726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249525" y="0"/>
          <a:ext cx="23431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G2">
      <selection activeCell="V5" sqref="V5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1.28125" style="20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6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1.7109375" style="69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8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Z1" s="31"/>
    </row>
    <row r="2" spans="1:26" s="32" customFormat="1" ht="50.25">
      <c r="A2" s="90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22"/>
      <c r="K3" s="22"/>
      <c r="L3" s="22"/>
      <c r="M3" s="22"/>
      <c r="N3" s="22"/>
      <c r="O3" s="92" t="s">
        <v>26</v>
      </c>
      <c r="P3" s="93"/>
      <c r="Q3" s="93"/>
      <c r="R3" s="93"/>
      <c r="S3" s="93"/>
      <c r="T3" s="93"/>
      <c r="U3" s="93"/>
      <c r="V3" s="93"/>
      <c r="W3" s="93"/>
      <c r="X3" s="94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2" t="s">
        <v>27</v>
      </c>
      <c r="P4" s="93"/>
      <c r="Q4" s="93"/>
      <c r="R4" s="93"/>
      <c r="S4" s="93"/>
      <c r="T4" s="93"/>
      <c r="U4" s="93"/>
      <c r="V4" s="93"/>
      <c r="W4" s="93"/>
      <c r="X4" s="94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7" t="s">
        <v>9</v>
      </c>
      <c r="H6" s="87" t="s">
        <v>10</v>
      </c>
      <c r="I6" s="87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85"/>
      <c r="D7" s="86"/>
      <c r="E7" s="83"/>
      <c r="F7" s="83"/>
      <c r="G7" s="87"/>
      <c r="H7" s="87"/>
      <c r="I7" s="87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25</v>
      </c>
      <c r="D8" s="2">
        <v>38989</v>
      </c>
      <c r="E8" s="3" t="s">
        <v>22</v>
      </c>
      <c r="F8" s="3" t="s">
        <v>22</v>
      </c>
      <c r="G8" s="51">
        <v>40</v>
      </c>
      <c r="H8" s="51">
        <v>40</v>
      </c>
      <c r="I8" s="51">
        <v>2</v>
      </c>
      <c r="J8" s="4">
        <v>16909.5</v>
      </c>
      <c r="K8" s="5">
        <v>1963</v>
      </c>
      <c r="L8" s="4">
        <v>25825</v>
      </c>
      <c r="M8" s="5">
        <v>3014</v>
      </c>
      <c r="N8" s="4">
        <v>31895</v>
      </c>
      <c r="O8" s="5">
        <v>3626</v>
      </c>
      <c r="P8" s="55">
        <f aca="true" t="shared" si="0" ref="P8:Q10">+J8+L8+N8</f>
        <v>74629.5</v>
      </c>
      <c r="Q8" s="58">
        <f t="shared" si="0"/>
        <v>8603</v>
      </c>
      <c r="R8" s="10">
        <f>+Q8/H8</f>
        <v>215.075</v>
      </c>
      <c r="S8" s="59">
        <f>+P8/Q8</f>
        <v>8.674822736254795</v>
      </c>
      <c r="T8" s="4">
        <v>119320.5</v>
      </c>
      <c r="U8" s="60">
        <f>(+T8-P8)/T8</f>
        <v>0.3745458659660327</v>
      </c>
      <c r="V8" s="4">
        <v>240625.5</v>
      </c>
      <c r="W8" s="5">
        <v>28349</v>
      </c>
      <c r="X8" s="61">
        <f>V8/W8</f>
        <v>8.487971357014358</v>
      </c>
      <c r="Z8" s="26"/>
    </row>
    <row r="9" spans="1:26" s="29" customFormat="1" ht="18">
      <c r="A9" s="28">
        <v>2</v>
      </c>
      <c r="B9" s="15"/>
      <c r="C9" s="1" t="s">
        <v>24</v>
      </c>
      <c r="D9" s="2">
        <v>38982</v>
      </c>
      <c r="E9" s="3" t="s">
        <v>22</v>
      </c>
      <c r="F9" s="3" t="s">
        <v>22</v>
      </c>
      <c r="G9" s="51">
        <v>12</v>
      </c>
      <c r="H9" s="51">
        <v>12</v>
      </c>
      <c r="I9" s="51">
        <v>3</v>
      </c>
      <c r="J9" s="4">
        <v>1574</v>
      </c>
      <c r="K9" s="5">
        <v>178</v>
      </c>
      <c r="L9" s="4">
        <v>2667</v>
      </c>
      <c r="M9" s="5">
        <v>344</v>
      </c>
      <c r="N9" s="4">
        <v>2623</v>
      </c>
      <c r="O9" s="5">
        <v>312</v>
      </c>
      <c r="P9" s="55">
        <f t="shared" si="0"/>
        <v>6864</v>
      </c>
      <c r="Q9" s="58">
        <f t="shared" si="0"/>
        <v>834</v>
      </c>
      <c r="R9" s="10">
        <f>+Q9/H9</f>
        <v>69.5</v>
      </c>
      <c r="S9" s="59">
        <f>+P9/Q9</f>
        <v>8.23021582733813</v>
      </c>
      <c r="T9" s="4">
        <v>28431</v>
      </c>
      <c r="U9" s="60">
        <f>(+T9-P9)/T9</f>
        <v>0.7585733882030178</v>
      </c>
      <c r="V9" s="4">
        <v>102222</v>
      </c>
      <c r="W9" s="5">
        <v>10526</v>
      </c>
      <c r="X9" s="61">
        <f>V9/W9</f>
        <v>9.711381341440243</v>
      </c>
      <c r="Z9" s="30"/>
    </row>
    <row r="10" spans="1:26" s="29" customFormat="1" ht="18">
      <c r="A10" s="28">
        <v>3</v>
      </c>
      <c r="B10" s="15"/>
      <c r="C10" s="1" t="s">
        <v>23</v>
      </c>
      <c r="D10" s="2">
        <v>38940</v>
      </c>
      <c r="E10" s="3" t="s">
        <v>22</v>
      </c>
      <c r="F10" s="3" t="s">
        <v>22</v>
      </c>
      <c r="G10" s="51">
        <v>40</v>
      </c>
      <c r="H10" s="51">
        <v>3</v>
      </c>
      <c r="I10" s="52">
        <v>9</v>
      </c>
      <c r="J10" s="9">
        <v>144</v>
      </c>
      <c r="K10" s="10">
        <v>30</v>
      </c>
      <c r="L10" s="9">
        <v>228</v>
      </c>
      <c r="M10" s="10">
        <v>54</v>
      </c>
      <c r="N10" s="9">
        <v>215</v>
      </c>
      <c r="O10" s="10">
        <v>49</v>
      </c>
      <c r="P10" s="55">
        <f t="shared" si="0"/>
        <v>587</v>
      </c>
      <c r="Q10" s="58">
        <f t="shared" si="0"/>
        <v>133</v>
      </c>
      <c r="R10" s="10">
        <f>+Q10/H10</f>
        <v>44.333333333333336</v>
      </c>
      <c r="S10" s="59">
        <f>+P10/Q10</f>
        <v>4.413533834586466</v>
      </c>
      <c r="T10" s="9">
        <v>1025</v>
      </c>
      <c r="U10" s="60">
        <f>(+T10-P10)/T10</f>
        <v>0.4273170731707317</v>
      </c>
      <c r="V10" s="9">
        <v>311324.5</v>
      </c>
      <c r="W10" s="10">
        <v>45267</v>
      </c>
      <c r="X10" s="61">
        <f>V10/W10</f>
        <v>6.877515629487265</v>
      </c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4" t="s">
        <v>17</v>
      </c>
      <c r="C19" s="84"/>
      <c r="D19" s="84"/>
      <c r="E19" s="84"/>
      <c r="F19" s="84"/>
      <c r="G19" s="74"/>
      <c r="H19" s="74">
        <f>SUM(H8:H18)</f>
        <v>55</v>
      </c>
      <c r="I19" s="73"/>
      <c r="J19" s="75"/>
      <c r="K19" s="76"/>
      <c r="L19" s="75"/>
      <c r="M19" s="76"/>
      <c r="N19" s="75"/>
      <c r="O19" s="76"/>
      <c r="P19" s="75">
        <f>SUM(P8:P18)</f>
        <v>82080.5</v>
      </c>
      <c r="Q19" s="76">
        <f>SUM(Q8:Q18)</f>
        <v>9570</v>
      </c>
      <c r="R19" s="77">
        <f>P19/H19</f>
        <v>1492.3727272727272</v>
      </c>
      <c r="S19" s="78">
        <f>P19/Q19</f>
        <v>8.576854754440962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4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2006-10-09T13:07:37Z</cp:lastPrinted>
  <dcterms:created xsi:type="dcterms:W3CDTF">2006-03-15T09:07:04Z</dcterms:created>
  <dcterms:modified xsi:type="dcterms:W3CDTF">2006-10-10T08:41:17Z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1191581355</vt:i4>
  </property>
  <property fmtid="{D5CDD505-2E9C-101B-9397-08002B2CF9AE}" pid="3" name="_EmailSubject">
    <vt:lpwstr>Weekend Box Office - WE: 39-2006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