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870" activeTab="0"/>
  </bookViews>
  <sheets>
    <sheet name="Haftasonu_39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<sst xmlns="http://schemas.openxmlformats.org/spreadsheetml/2006/main" count="42" uniqueCount="29">
  <si>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HAFTASONU HASILAT ve SEYİRCİ RAPORU</t>
  </si>
  <si>
    <t>Seyirci</t>
  </si>
  <si>
    <t>Filmin Adı</t>
  </si>
  <si>
    <t>Vizyon
Tarihi</t>
  </si>
  <si>
    <t>Kopya</t>
  </si>
  <si>
    <t>Salon</t>
  </si>
  <si>
    <t>Hafta</t>
  </si>
  <si>
    <t>Cuma</t>
  </si>
  <si>
    <t>Cumartesi</t>
  </si>
  <si>
    <t>Pazar</t>
  </si>
  <si>
    <t>Hasılat</t>
  </si>
  <si>
    <t>Seyirci
Ort.</t>
  </si>
  <si>
    <t>Ort.
Bilet F.</t>
  </si>
  <si>
    <t>Değişim</t>
  </si>
  <si>
    <t>Geçen Haftasonu</t>
  </si>
  <si>
    <t>Toplam</t>
  </si>
  <si>
    <t>Haftasonu Toplam</t>
  </si>
  <si>
    <t>HAFTASONU TOPLAM</t>
  </si>
  <si>
    <r>
      <t xml:space="preserve">HAZIRLAYAN: </t>
    </r>
    <r>
      <rPr>
        <b/>
        <sz val="12"/>
        <rFont val="Arial"/>
        <family val="2"/>
      </rPr>
      <t>Tolga AKINCI</t>
    </r>
  </si>
  <si>
    <t>Dağıtım</t>
  </si>
  <si>
    <t>Şirket</t>
  </si>
  <si>
    <t>MEDYAVİZYON</t>
  </si>
  <si>
    <t>FOCUS</t>
  </si>
  <si>
    <t>FEARLESS</t>
  </si>
  <si>
    <t>PULSE</t>
  </si>
  <si>
    <t>WEINSTEIN CO.</t>
  </si>
  <si>
    <r>
      <t>HAFTASONU:</t>
    </r>
    <r>
      <rPr>
        <b/>
        <sz val="12"/>
        <rFont val="Arial"/>
        <family val="2"/>
      </rPr>
      <t xml:space="preserve"> 39</t>
    </r>
  </si>
  <si>
    <t>22 - 24 EYLÜL 2006</t>
  </si>
  <si>
    <t>HOODWINKED</t>
  </si>
</sst>
</file>

<file path=xl/styles.xml><?xml version="1.0" encoding="utf-8"?>
<styleSheet xmlns="http://schemas.openxmlformats.org/spreadsheetml/2006/main">
  <numFmts count="2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#,##0.00\ \ "/>
    <numFmt numFmtId="174" formatCode="#,##0\ "/>
    <numFmt numFmtId="175" formatCode="#,##0.00\ "/>
    <numFmt numFmtId="176" formatCode="0\ %\ "/>
    <numFmt numFmtId="177" formatCode="0.00\ "/>
    <numFmt numFmtId="178" formatCode="_(* #,##0_);_(* \(#,##0\);_(* &quot;-&quot;??_);_(@_)"/>
    <numFmt numFmtId="179" formatCode="00000"/>
    <numFmt numFmtId="180" formatCode="dd/mm/yy;@"/>
    <numFmt numFmtId="181" formatCode="#,##0_-"/>
    <numFmt numFmtId="182" formatCode="#,##0.0"/>
    <numFmt numFmtId="183" formatCode="#,##0.00\ &quot;YTL&quot;"/>
    <numFmt numFmtId="184" formatCode="#,##0\ &quot;kişi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 locked="0"/>
    </xf>
    <xf numFmtId="173" fontId="0" fillId="0" borderId="2" xfId="15" applyNumberFormat="1" applyFont="1" applyBorder="1" applyAlignment="1" applyProtection="1">
      <alignment vertical="center"/>
      <protection locked="0"/>
    </xf>
    <xf numFmtId="174" fontId="0" fillId="0" borderId="3" xfId="15" applyNumberFormat="1" applyFont="1" applyBorder="1" applyAlignment="1" applyProtection="1">
      <alignment vertical="center"/>
      <protection locked="0"/>
    </xf>
    <xf numFmtId="173" fontId="0" fillId="2" borderId="2" xfId="15" applyNumberFormat="1" applyFont="1" applyFill="1" applyBorder="1" applyAlignment="1" applyProtection="1">
      <alignment vertical="center"/>
      <protection/>
    </xf>
    <xf numFmtId="174" fontId="0" fillId="0" borderId="4" xfId="15" applyNumberFormat="1" applyFont="1" applyFill="1" applyBorder="1" applyAlignment="1" applyProtection="1">
      <alignment vertical="center"/>
      <protection/>
    </xf>
    <xf numFmtId="174" fontId="0" fillId="0" borderId="4" xfId="19" applyNumberFormat="1" applyFont="1" applyBorder="1" applyAlignment="1" applyProtection="1">
      <alignment horizontal="right" vertical="center"/>
      <protection/>
    </xf>
    <xf numFmtId="175" fontId="0" fillId="0" borderId="3" xfId="19" applyNumberFormat="1" applyFont="1" applyBorder="1" applyAlignment="1" applyProtection="1">
      <alignment vertical="center"/>
      <protection/>
    </xf>
    <xf numFmtId="177" fontId="0" fillId="0" borderId="5" xfId="19" applyNumberFormat="1" applyFont="1" applyBorder="1" applyAlignment="1" applyProtection="1">
      <alignment vertical="center"/>
      <protection/>
    </xf>
    <xf numFmtId="0" fontId="0" fillId="0" borderId="6" xfId="0" applyFont="1" applyFill="1" applyBorder="1" applyAlignment="1" applyProtection="1">
      <alignment vertical="center"/>
      <protection locked="0"/>
    </xf>
    <xf numFmtId="172" fontId="0" fillId="0" borderId="6" xfId="0" applyNumberFormat="1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173" fontId="0" fillId="0" borderId="8" xfId="15" applyNumberFormat="1" applyFont="1" applyBorder="1" applyAlignment="1" applyProtection="1">
      <alignment vertical="center"/>
      <protection locked="0"/>
    </xf>
    <xf numFmtId="174" fontId="0" fillId="0" borderId="9" xfId="15" applyNumberFormat="1" applyFont="1" applyBorder="1" applyAlignment="1" applyProtection="1">
      <alignment vertical="center"/>
      <protection locked="0"/>
    </xf>
    <xf numFmtId="173" fontId="0" fillId="2" borderId="8" xfId="15" applyNumberFormat="1" applyFont="1" applyFill="1" applyBorder="1" applyAlignment="1" applyProtection="1">
      <alignment vertical="center"/>
      <protection/>
    </xf>
    <xf numFmtId="174" fontId="0" fillId="0" borderId="10" xfId="15" applyNumberFormat="1" applyFont="1" applyFill="1" applyBorder="1" applyAlignment="1" applyProtection="1">
      <alignment vertical="center"/>
      <protection/>
    </xf>
    <xf numFmtId="174" fontId="0" fillId="0" borderId="10" xfId="19" applyNumberFormat="1" applyFont="1" applyBorder="1" applyAlignment="1" applyProtection="1">
      <alignment horizontal="right" vertical="center"/>
      <protection/>
    </xf>
    <xf numFmtId="175" fontId="0" fillId="0" borderId="9" xfId="19" applyNumberFormat="1" applyFont="1" applyBorder="1" applyAlignment="1" applyProtection="1">
      <alignment vertical="center"/>
      <protection/>
    </xf>
    <xf numFmtId="176" fontId="0" fillId="0" borderId="9" xfId="19" applyNumberFormat="1" applyFont="1" applyBorder="1" applyAlignment="1" applyProtection="1">
      <alignment vertical="center"/>
      <protection/>
    </xf>
    <xf numFmtId="174" fontId="0" fillId="0" borderId="10" xfId="15" applyNumberFormat="1" applyFont="1" applyBorder="1" applyAlignment="1" applyProtection="1">
      <alignment vertical="center"/>
      <protection locked="0"/>
    </xf>
    <xf numFmtId="177" fontId="0" fillId="0" borderId="11" xfId="19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2" fillId="3" borderId="12" xfId="0" applyFont="1" applyFill="1" applyBorder="1" applyAlignment="1" applyProtection="1">
      <alignment horizontal="center" vertical="center"/>
      <protection/>
    </xf>
    <xf numFmtId="0" fontId="2" fillId="3" borderId="13" xfId="0" applyFont="1" applyFill="1" applyBorder="1" applyAlignment="1" applyProtection="1">
      <alignment horizontal="center" vertical="center"/>
      <protection/>
    </xf>
    <xf numFmtId="0" fontId="2" fillId="3" borderId="14" xfId="0" applyFont="1" applyFill="1" applyBorder="1" applyAlignment="1" applyProtection="1">
      <alignment horizontal="center" vertical="center"/>
      <protection/>
    </xf>
    <xf numFmtId="0" fontId="2" fillId="3" borderId="15" xfId="0" applyFont="1" applyFill="1" applyBorder="1" applyAlignment="1" applyProtection="1">
      <alignment horizontal="center" vertical="center"/>
      <protection/>
    </xf>
    <xf numFmtId="0" fontId="2" fillId="3" borderId="16" xfId="0" applyFont="1" applyFill="1" applyBorder="1" applyAlignment="1" applyProtection="1">
      <alignment horizontal="center" vertical="center"/>
      <protection/>
    </xf>
    <xf numFmtId="0" fontId="2" fillId="3" borderId="17" xfId="0" applyFont="1" applyFill="1" applyBorder="1" applyAlignment="1" applyProtection="1">
      <alignment horizontal="center" vertical="center"/>
      <protection/>
    </xf>
    <xf numFmtId="0" fontId="10" fillId="3" borderId="17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 wrapText="1"/>
      <protection/>
    </xf>
    <xf numFmtId="0" fontId="2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0" fontId="10" fillId="3" borderId="20" xfId="0" applyFont="1" applyFill="1" applyBorder="1" applyAlignment="1" applyProtection="1">
      <alignment horizontal="center" vertical="center" wrapText="1"/>
      <protection/>
    </xf>
    <xf numFmtId="0" fontId="6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73" fontId="2" fillId="3" borderId="21" xfId="0" applyNumberFormat="1" applyFont="1" applyFill="1" applyBorder="1" applyAlignment="1" applyProtection="1">
      <alignment vertical="center"/>
      <protection/>
    </xf>
    <xf numFmtId="174" fontId="2" fillId="3" borderId="21" xfId="0" applyNumberFormat="1" applyFont="1" applyFill="1" applyBorder="1" applyAlignment="1" applyProtection="1">
      <alignment vertical="center"/>
      <protection/>
    </xf>
    <xf numFmtId="175" fontId="2" fillId="3" borderId="21" xfId="0" applyNumberFormat="1" applyFont="1" applyFill="1" applyBorder="1" applyAlignment="1" applyProtection="1">
      <alignment vertical="center"/>
      <protection/>
    </xf>
    <xf numFmtId="176" fontId="2" fillId="3" borderId="21" xfId="19" applyNumberFormat="1" applyFont="1" applyFill="1" applyBorder="1" applyAlignment="1" applyProtection="1">
      <alignment vertical="center"/>
      <protection/>
    </xf>
    <xf numFmtId="178" fontId="2" fillId="3" borderId="22" xfId="0" applyNumberFormat="1" applyFont="1" applyFill="1" applyBorder="1" applyAlignment="1" applyProtection="1">
      <alignment vertical="center"/>
      <protection/>
    </xf>
    <xf numFmtId="0" fontId="2" fillId="3" borderId="21" xfId="0" applyFont="1" applyFill="1" applyBorder="1" applyAlignment="1" applyProtection="1">
      <alignment horizontal="center" vertical="center"/>
      <protection/>
    </xf>
    <xf numFmtId="3" fontId="2" fillId="3" borderId="23" xfId="0" applyNumberFormat="1" applyFont="1" applyFill="1" applyBorder="1" applyAlignment="1" applyProtection="1">
      <alignment horizontal="center" vertical="center"/>
      <protection/>
    </xf>
    <xf numFmtId="174" fontId="2" fillId="3" borderId="21" xfId="0" applyNumberFormat="1" applyFont="1" applyFill="1" applyBorder="1" applyAlignment="1" applyProtection="1">
      <alignment horizontal="right" vertical="center"/>
      <protection/>
    </xf>
    <xf numFmtId="173" fontId="2" fillId="3" borderId="23" xfId="0" applyNumberFormat="1" applyFont="1" applyFill="1" applyBorder="1" applyAlignment="1" applyProtection="1">
      <alignment vertical="center"/>
      <protection/>
    </xf>
    <xf numFmtId="174" fontId="2" fillId="3" borderId="23" xfId="0" applyNumberFormat="1" applyFont="1" applyFill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 locked="0"/>
    </xf>
    <xf numFmtId="0" fontId="3" fillId="3" borderId="26" xfId="0" applyFont="1" applyFill="1" applyBorder="1" applyAlignment="1">
      <alignment/>
    </xf>
    <xf numFmtId="0" fontId="0" fillId="3" borderId="26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28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4" fillId="3" borderId="29" xfId="0" applyFont="1" applyFill="1" applyBorder="1" applyAlignment="1">
      <alignment/>
    </xf>
    <xf numFmtId="0" fontId="0" fillId="3" borderId="29" xfId="0" applyFont="1" applyFill="1" applyBorder="1" applyAlignment="1">
      <alignment/>
    </xf>
    <xf numFmtId="0" fontId="0" fillId="3" borderId="30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8" fillId="3" borderId="13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4" fillId="3" borderId="31" xfId="0" applyFont="1" applyFill="1" applyBorder="1" applyAlignment="1">
      <alignment/>
    </xf>
    <xf numFmtId="172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173" fontId="0" fillId="0" borderId="18" xfId="15" applyNumberFormat="1" applyFont="1" applyBorder="1" applyAlignment="1" applyProtection="1">
      <alignment vertical="center"/>
      <protection locked="0"/>
    </xf>
    <xf numFmtId="174" fontId="0" fillId="0" borderId="19" xfId="15" applyNumberFormat="1" applyFont="1" applyBorder="1" applyAlignment="1" applyProtection="1">
      <alignment vertical="center"/>
      <protection locked="0"/>
    </xf>
    <xf numFmtId="173" fontId="0" fillId="2" borderId="18" xfId="15" applyNumberFormat="1" applyFont="1" applyFill="1" applyBorder="1" applyAlignment="1" applyProtection="1">
      <alignment vertical="center"/>
      <protection/>
    </xf>
    <xf numFmtId="174" fontId="0" fillId="0" borderId="34" xfId="15" applyNumberFormat="1" applyFont="1" applyFill="1" applyBorder="1" applyAlignment="1" applyProtection="1">
      <alignment vertical="center"/>
      <protection/>
    </xf>
    <xf numFmtId="174" fontId="0" fillId="0" borderId="34" xfId="19" applyNumberFormat="1" applyFont="1" applyBorder="1" applyAlignment="1" applyProtection="1">
      <alignment horizontal="right" vertical="center"/>
      <protection/>
    </xf>
    <xf numFmtId="175" fontId="0" fillId="0" borderId="19" xfId="19" applyNumberFormat="1" applyFont="1" applyBorder="1" applyAlignment="1" applyProtection="1">
      <alignment vertical="center"/>
      <protection/>
    </xf>
    <xf numFmtId="176" fontId="0" fillId="0" borderId="19" xfId="19" applyNumberFormat="1" applyFont="1" applyBorder="1" applyAlignment="1" applyProtection="1">
      <alignment vertical="center"/>
      <protection/>
    </xf>
    <xf numFmtId="174" fontId="0" fillId="0" borderId="34" xfId="15" applyNumberFormat="1" applyFont="1" applyBorder="1" applyAlignment="1" applyProtection="1">
      <alignment vertical="center"/>
      <protection locked="0"/>
    </xf>
    <xf numFmtId="177" fontId="0" fillId="0" borderId="35" xfId="19" applyNumberFormat="1" applyFont="1" applyBorder="1" applyAlignment="1" applyProtection="1">
      <alignment vertical="center"/>
      <protection/>
    </xf>
    <xf numFmtId="0" fontId="7" fillId="0" borderId="36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181" fontId="7" fillId="0" borderId="0" xfId="0" applyNumberFormat="1" applyFont="1" applyFill="1" applyAlignment="1">
      <alignment vertical="center"/>
    </xf>
    <xf numFmtId="0" fontId="2" fillId="3" borderId="37" xfId="0" applyFont="1" applyFill="1" applyBorder="1" applyAlignment="1" applyProtection="1">
      <alignment vertical="center"/>
      <protection/>
    </xf>
    <xf numFmtId="0" fontId="2" fillId="3" borderId="21" xfId="0" applyFont="1" applyFill="1" applyBorder="1" applyAlignment="1" applyProtection="1">
      <alignment vertical="center"/>
      <protection/>
    </xf>
    <xf numFmtId="0" fontId="2" fillId="3" borderId="38" xfId="0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>
      <alignment horizontal="right" vertical="center"/>
    </xf>
    <xf numFmtId="173" fontId="0" fillId="0" borderId="39" xfId="15" applyNumberFormat="1" applyFont="1" applyFill="1" applyBorder="1" applyAlignment="1" applyProtection="1">
      <alignment vertical="center"/>
      <protection/>
    </xf>
    <xf numFmtId="181" fontId="0" fillId="0" borderId="4" xfId="0" applyNumberFormat="1" applyFont="1" applyFill="1" applyBorder="1" applyAlignment="1">
      <alignment horizontal="right" vertical="center"/>
    </xf>
    <xf numFmtId="173" fontId="0" fillId="0" borderId="8" xfId="15" applyNumberFormat="1" applyFont="1" applyFill="1" applyBorder="1" applyAlignment="1" applyProtection="1">
      <alignment vertical="center"/>
      <protection/>
    </xf>
    <xf numFmtId="173" fontId="0" fillId="0" borderId="40" xfId="15" applyNumberFormat="1" applyFont="1" applyFill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horizontal="center" vertical="center"/>
      <protection locked="0"/>
    </xf>
    <xf numFmtId="173" fontId="0" fillId="0" borderId="42" xfId="15" applyNumberFormat="1" applyFont="1" applyBorder="1" applyAlignment="1" applyProtection="1">
      <alignment vertical="center"/>
      <protection locked="0"/>
    </xf>
    <xf numFmtId="174" fontId="0" fillId="0" borderId="43" xfId="15" applyNumberFormat="1" applyFont="1" applyBorder="1" applyAlignment="1" applyProtection="1">
      <alignment vertical="center"/>
      <protection locked="0"/>
    </xf>
    <xf numFmtId="173" fontId="0" fillId="2" borderId="42" xfId="15" applyNumberFormat="1" applyFont="1" applyFill="1" applyBorder="1" applyAlignment="1" applyProtection="1">
      <alignment vertical="center"/>
      <protection/>
    </xf>
    <xf numFmtId="174" fontId="0" fillId="0" borderId="44" xfId="15" applyNumberFormat="1" applyFont="1" applyFill="1" applyBorder="1" applyAlignment="1" applyProtection="1">
      <alignment vertical="center"/>
      <protection/>
    </xf>
    <xf numFmtId="174" fontId="0" fillId="0" borderId="44" xfId="19" applyNumberFormat="1" applyFont="1" applyBorder="1" applyAlignment="1" applyProtection="1">
      <alignment horizontal="right" vertical="center"/>
      <protection/>
    </xf>
    <xf numFmtId="175" fontId="0" fillId="0" borderId="43" xfId="19" applyNumberFormat="1" applyFont="1" applyBorder="1" applyAlignment="1" applyProtection="1">
      <alignment vertical="center"/>
      <protection/>
    </xf>
    <xf numFmtId="176" fontId="0" fillId="0" borderId="43" xfId="19" applyNumberFormat="1" applyFont="1" applyBorder="1" applyAlignment="1" applyProtection="1">
      <alignment vertical="center"/>
      <protection/>
    </xf>
    <xf numFmtId="173" fontId="0" fillId="0" borderId="45" xfId="15" applyNumberFormat="1" applyFont="1" applyFill="1" applyBorder="1" applyAlignment="1" applyProtection="1">
      <alignment vertical="center"/>
      <protection/>
    </xf>
    <xf numFmtId="181" fontId="0" fillId="0" borderId="44" xfId="0" applyNumberFormat="1" applyFont="1" applyFill="1" applyBorder="1" applyAlignment="1">
      <alignment horizontal="right" vertical="center"/>
    </xf>
    <xf numFmtId="177" fontId="0" fillId="0" borderId="46" xfId="19" applyNumberFormat="1" applyFont="1" applyBorder="1" applyAlignment="1" applyProtection="1">
      <alignment vertical="center"/>
      <protection/>
    </xf>
    <xf numFmtId="0" fontId="0" fillId="0" borderId="47" xfId="0" applyFont="1" applyBorder="1" applyAlignment="1" applyProtection="1">
      <alignment horizontal="center" vertical="center"/>
      <protection locked="0"/>
    </xf>
    <xf numFmtId="176" fontId="0" fillId="0" borderId="3" xfId="19" applyNumberFormat="1" applyFont="1" applyBorder="1" applyAlignment="1" applyProtection="1">
      <alignment vertical="center"/>
      <protection/>
    </xf>
    <xf numFmtId="0" fontId="2" fillId="3" borderId="26" xfId="0" applyFont="1" applyFill="1" applyBorder="1" applyAlignment="1" applyProtection="1">
      <alignment horizontal="center" vertical="center"/>
      <protection/>
    </xf>
    <xf numFmtId="0" fontId="2" fillId="3" borderId="27" xfId="0" applyFont="1" applyFill="1" applyBorder="1" applyAlignment="1" applyProtection="1">
      <alignment horizontal="center" vertical="center"/>
      <protection/>
    </xf>
    <xf numFmtId="0" fontId="10" fillId="3" borderId="48" xfId="0" applyFont="1" applyFill="1" applyBorder="1" applyAlignment="1" applyProtection="1">
      <alignment horizontal="center" vertical="center" wrapText="1"/>
      <protection/>
    </xf>
    <xf numFmtId="0" fontId="10" fillId="3" borderId="49" xfId="0" applyFont="1" applyFill="1" applyBorder="1" applyAlignment="1" applyProtection="1">
      <alignment horizontal="center" vertical="center" wrapText="1"/>
      <protection/>
    </xf>
    <xf numFmtId="0" fontId="10" fillId="3" borderId="50" xfId="0" applyFont="1" applyFill="1" applyBorder="1" applyAlignment="1" applyProtection="1">
      <alignment horizontal="center" vertical="center" wrapText="1"/>
      <protection/>
    </xf>
    <xf numFmtId="0" fontId="2" fillId="3" borderId="51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3" borderId="52" xfId="0" applyFont="1" applyFill="1" applyBorder="1" applyAlignment="1" applyProtection="1">
      <alignment horizontal="center" vertical="center"/>
      <protection/>
    </xf>
    <xf numFmtId="0" fontId="2" fillId="3" borderId="53" xfId="0" applyFont="1" applyFill="1" applyBorder="1" applyAlignment="1" applyProtection="1">
      <alignment horizontal="center" vertical="center"/>
      <protection/>
    </xf>
    <xf numFmtId="171" fontId="2" fillId="3" borderId="53" xfId="15" applyFont="1" applyFill="1" applyBorder="1" applyAlignment="1" applyProtection="1">
      <alignment horizontal="left" vertical="center"/>
      <protection/>
    </xf>
    <xf numFmtId="171" fontId="2" fillId="3" borderId="54" xfId="15" applyFont="1" applyFill="1" applyBorder="1" applyAlignment="1" applyProtection="1">
      <alignment horizontal="left" vertical="center"/>
      <protection/>
    </xf>
    <xf numFmtId="0" fontId="2" fillId="3" borderId="48" xfId="0" applyFont="1" applyFill="1" applyBorder="1" applyAlignment="1" applyProtection="1">
      <alignment horizontal="center" vertical="center" wrapText="1"/>
      <protection/>
    </xf>
    <xf numFmtId="0" fontId="2" fillId="3" borderId="49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7</xdr:col>
      <xdr:colOff>114300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152400"/>
          <a:ext cx="503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showGridLines="0" tabSelected="1" zoomScale="70" zoomScaleNormal="7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421875" style="2" bestFit="1" customWidth="1"/>
    <col min="2" max="2" width="0.85546875" style="2" customWidth="1"/>
    <col min="3" max="3" width="25.140625" style="2" customWidth="1"/>
    <col min="4" max="4" width="9.8515625" style="2" customWidth="1"/>
    <col min="5" max="5" width="16.140625" style="2" customWidth="1"/>
    <col min="6" max="6" width="16.28125" style="2" bestFit="1" customWidth="1"/>
    <col min="7" max="7" width="6.140625" style="2" customWidth="1"/>
    <col min="8" max="8" width="6.00390625" style="2" bestFit="1" customWidth="1"/>
    <col min="9" max="9" width="6.57421875" style="2" customWidth="1"/>
    <col min="10" max="10" width="14.00390625" style="2" customWidth="1"/>
    <col min="11" max="11" width="8.7109375" style="2" customWidth="1"/>
    <col min="12" max="12" width="14.00390625" style="2" customWidth="1"/>
    <col min="13" max="13" width="8.7109375" style="2" customWidth="1"/>
    <col min="14" max="14" width="14.00390625" style="2" customWidth="1"/>
    <col min="15" max="15" width="8.7109375" style="2" customWidth="1"/>
    <col min="16" max="16" width="14.00390625" style="2" customWidth="1"/>
    <col min="17" max="17" width="8.7109375" style="2" customWidth="1"/>
    <col min="18" max="18" width="8.00390625" style="2" bestFit="1" customWidth="1"/>
    <col min="19" max="19" width="7.00390625" style="2" customWidth="1"/>
    <col min="20" max="20" width="14.00390625" style="2" customWidth="1"/>
    <col min="21" max="21" width="7.8515625" style="2" bestFit="1" customWidth="1"/>
    <col min="22" max="22" width="14.00390625" style="2" customWidth="1"/>
    <col min="23" max="23" width="8.7109375" style="2" customWidth="1"/>
    <col min="24" max="24" width="7.00390625" style="2" customWidth="1"/>
    <col min="25" max="16384" width="9.140625" style="2" customWidth="1"/>
  </cols>
  <sheetData>
    <row r="1" spans="2:3" ht="6" customHeight="1" thickBot="1">
      <c r="B1" s="1"/>
      <c r="C1" s="1"/>
    </row>
    <row r="2" spans="2:24" ht="23.25">
      <c r="B2" s="65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/>
    </row>
    <row r="3" spans="2:24" s="3" customFormat="1" ht="15.75">
      <c r="B3" s="66"/>
      <c r="C3" s="41"/>
      <c r="D3" s="59"/>
      <c r="E3" s="59"/>
      <c r="F3" s="59"/>
      <c r="G3" s="59"/>
      <c r="H3" s="59"/>
      <c r="I3" s="59"/>
      <c r="J3" s="59" t="s">
        <v>18</v>
      </c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60"/>
    </row>
    <row r="4" spans="2:24" s="3" customFormat="1" ht="15.75">
      <c r="B4" s="66"/>
      <c r="C4" s="42"/>
      <c r="D4" s="59"/>
      <c r="E4" s="59"/>
      <c r="F4" s="59"/>
      <c r="G4" s="59"/>
      <c r="H4" s="59"/>
      <c r="I4" s="59"/>
      <c r="J4" s="59" t="s">
        <v>26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</row>
    <row r="5" spans="2:24" s="3" customFormat="1" ht="15">
      <c r="B5" s="66"/>
      <c r="C5" s="42"/>
      <c r="D5" s="59"/>
      <c r="E5" s="59"/>
      <c r="F5" s="59"/>
      <c r="G5" s="59"/>
      <c r="H5" s="59"/>
      <c r="I5" s="59"/>
      <c r="J5" s="61" t="s">
        <v>27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60"/>
    </row>
    <row r="6" spans="2:24" ht="14.25">
      <c r="B6" s="67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59"/>
      <c r="X6" s="60"/>
    </row>
    <row r="7" spans="2:24" ht="18.75" thickBot="1">
      <c r="B7" s="68"/>
      <c r="C7" s="62" t="s">
        <v>0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4"/>
    </row>
    <row r="8" spans="2:3" ht="6" customHeight="1" thickBot="1">
      <c r="B8" s="1"/>
      <c r="C8" s="1"/>
    </row>
    <row r="9" spans="1:24" s="3" customFormat="1" ht="18" customHeight="1">
      <c r="A9" s="4"/>
      <c r="B9" s="30"/>
      <c r="C9" s="116" t="s">
        <v>2</v>
      </c>
      <c r="D9" s="118" t="s">
        <v>3</v>
      </c>
      <c r="E9" s="118" t="s">
        <v>19</v>
      </c>
      <c r="F9" s="118" t="s">
        <v>20</v>
      </c>
      <c r="G9" s="109" t="s">
        <v>4</v>
      </c>
      <c r="H9" s="109" t="s">
        <v>5</v>
      </c>
      <c r="I9" s="109" t="s">
        <v>6</v>
      </c>
      <c r="J9" s="112" t="s">
        <v>7</v>
      </c>
      <c r="K9" s="113"/>
      <c r="L9" s="112" t="s">
        <v>8</v>
      </c>
      <c r="M9" s="113"/>
      <c r="N9" s="112" t="s">
        <v>9</v>
      </c>
      <c r="O9" s="113"/>
      <c r="P9" s="114" t="s">
        <v>16</v>
      </c>
      <c r="Q9" s="107"/>
      <c r="R9" s="107"/>
      <c r="S9" s="115"/>
      <c r="T9" s="112" t="s">
        <v>14</v>
      </c>
      <c r="U9" s="113"/>
      <c r="V9" s="107" t="s">
        <v>15</v>
      </c>
      <c r="W9" s="107"/>
      <c r="X9" s="108"/>
    </row>
    <row r="10" spans="1:24" s="3" customFormat="1" ht="30" customHeight="1" thickBot="1">
      <c r="A10" s="5"/>
      <c r="B10" s="31"/>
      <c r="C10" s="117"/>
      <c r="D10" s="119"/>
      <c r="E10" s="119"/>
      <c r="F10" s="119"/>
      <c r="G10" s="110"/>
      <c r="H10" s="110"/>
      <c r="I10" s="111"/>
      <c r="J10" s="32" t="s">
        <v>10</v>
      </c>
      <c r="K10" s="33" t="s">
        <v>1</v>
      </c>
      <c r="L10" s="32" t="s">
        <v>10</v>
      </c>
      <c r="M10" s="33" t="s">
        <v>1</v>
      </c>
      <c r="N10" s="32" t="s">
        <v>10</v>
      </c>
      <c r="O10" s="33" t="s">
        <v>1</v>
      </c>
      <c r="P10" s="34" t="s">
        <v>10</v>
      </c>
      <c r="Q10" s="35" t="s">
        <v>1</v>
      </c>
      <c r="R10" s="36" t="s">
        <v>11</v>
      </c>
      <c r="S10" s="37" t="s">
        <v>12</v>
      </c>
      <c r="T10" s="38" t="s">
        <v>10</v>
      </c>
      <c r="U10" s="39" t="s">
        <v>13</v>
      </c>
      <c r="V10" s="34" t="s">
        <v>10</v>
      </c>
      <c r="W10" s="35" t="s">
        <v>1</v>
      </c>
      <c r="X10" s="40" t="s">
        <v>12</v>
      </c>
    </row>
    <row r="11" spans="1:24" s="29" customFormat="1" ht="22.5" customHeight="1">
      <c r="A11" s="85">
        <v>1</v>
      </c>
      <c r="B11" s="54"/>
      <c r="C11" s="14" t="s">
        <v>24</v>
      </c>
      <c r="D11" s="15">
        <v>38968</v>
      </c>
      <c r="E11" s="83" t="s">
        <v>21</v>
      </c>
      <c r="F11" s="83" t="s">
        <v>25</v>
      </c>
      <c r="G11" s="16">
        <v>56</v>
      </c>
      <c r="H11" s="105">
        <v>53</v>
      </c>
      <c r="I11" s="6">
        <v>3</v>
      </c>
      <c r="J11" s="7">
        <v>9763.5</v>
      </c>
      <c r="K11" s="8">
        <v>1478</v>
      </c>
      <c r="L11" s="7">
        <v>23418.5</v>
      </c>
      <c r="M11" s="8">
        <v>3262</v>
      </c>
      <c r="N11" s="7">
        <v>20401.5</v>
      </c>
      <c r="O11" s="8">
        <v>2842</v>
      </c>
      <c r="P11" s="9">
        <f>J11+L11+N11</f>
        <v>53583.5</v>
      </c>
      <c r="Q11" s="10">
        <f>K11+M11+O11</f>
        <v>7582</v>
      </c>
      <c r="R11" s="11">
        <f aca="true" t="shared" si="0" ref="R11:R20">IF(P11&lt;&gt;0,Q11/H11,"")</f>
        <v>143.0566037735849</v>
      </c>
      <c r="S11" s="12">
        <f aca="true" t="shared" si="1" ref="S11:S20">IF(P11&lt;&gt;0,P11/Q11,"")</f>
        <v>7.067198628330256</v>
      </c>
      <c r="T11" s="7">
        <v>101708.5</v>
      </c>
      <c r="U11" s="106">
        <f>IF(T11&lt;&gt;0,-(T11-P11)/T11,"")</f>
        <v>-0.473165959580566</v>
      </c>
      <c r="V11" s="90">
        <f>236461+163486+53583.5</f>
        <v>453530.5</v>
      </c>
      <c r="W11" s="91">
        <f>31427+22450+7582</f>
        <v>61459</v>
      </c>
      <c r="X11" s="13">
        <f aca="true" t="shared" si="2" ref="X11:X20">IF(V11&lt;&gt;0,V11/W11,"")</f>
        <v>7.379399274312957</v>
      </c>
    </row>
    <row r="12" spans="1:24" s="29" customFormat="1" ht="22.5" customHeight="1">
      <c r="A12" s="85">
        <v>2</v>
      </c>
      <c r="B12" s="55"/>
      <c r="C12" s="14" t="s">
        <v>23</v>
      </c>
      <c r="D12" s="15">
        <v>38933</v>
      </c>
      <c r="E12" s="83" t="s">
        <v>21</v>
      </c>
      <c r="F12" s="83" t="s">
        <v>22</v>
      </c>
      <c r="G12" s="16">
        <v>47</v>
      </c>
      <c r="H12" s="94">
        <v>4</v>
      </c>
      <c r="I12" s="94">
        <v>8</v>
      </c>
      <c r="J12" s="95">
        <v>135.5</v>
      </c>
      <c r="K12" s="96">
        <v>25</v>
      </c>
      <c r="L12" s="95">
        <v>323.5</v>
      </c>
      <c r="M12" s="96">
        <v>58</v>
      </c>
      <c r="N12" s="95">
        <v>339</v>
      </c>
      <c r="O12" s="96">
        <v>60</v>
      </c>
      <c r="P12" s="97">
        <f>J12+L12+N12</f>
        <v>798</v>
      </c>
      <c r="Q12" s="98">
        <f>K12+M12+O12</f>
        <v>143</v>
      </c>
      <c r="R12" s="99">
        <f>IF(P12&lt;&gt;0,Q12/H12,"")</f>
        <v>35.75</v>
      </c>
      <c r="S12" s="100">
        <f>IF(P12&lt;&gt;0,P12/Q12,"")</f>
        <v>5.580419580419581</v>
      </c>
      <c r="T12" s="95">
        <v>2072</v>
      </c>
      <c r="U12" s="101">
        <f>IF(T12&lt;&gt;0,-(T12-P12)/T12,"")</f>
        <v>-0.6148648648648649</v>
      </c>
      <c r="V12" s="102">
        <f>152478+98850+41976.55+30958.5+16630.5+7592+3008+798</f>
        <v>352291.55</v>
      </c>
      <c r="W12" s="103">
        <f>19117+12766+5988+5647+3375+1591+593+143</f>
        <v>49220</v>
      </c>
      <c r="X12" s="104">
        <f>IF(V12&lt;&gt;0,V12/W12,"")</f>
        <v>7.157487809833401</v>
      </c>
    </row>
    <row r="13" spans="1:24" s="29" customFormat="1" ht="22.5" customHeight="1">
      <c r="A13" s="85">
        <v>3</v>
      </c>
      <c r="B13" s="55"/>
      <c r="C13" s="14" t="s">
        <v>28</v>
      </c>
      <c r="D13" s="15">
        <v>38800</v>
      </c>
      <c r="E13" s="83" t="s">
        <v>21</v>
      </c>
      <c r="F13" s="83" t="s">
        <v>25</v>
      </c>
      <c r="G13" s="16">
        <v>58</v>
      </c>
      <c r="H13" s="17">
        <v>1</v>
      </c>
      <c r="I13" s="17">
        <v>23</v>
      </c>
      <c r="J13" s="18">
        <v>49</v>
      </c>
      <c r="K13" s="19">
        <v>11</v>
      </c>
      <c r="L13" s="18">
        <v>71</v>
      </c>
      <c r="M13" s="19">
        <v>16</v>
      </c>
      <c r="N13" s="18">
        <v>68</v>
      </c>
      <c r="O13" s="19">
        <v>15</v>
      </c>
      <c r="P13" s="20">
        <f>+J13+L13+N13</f>
        <v>188</v>
      </c>
      <c r="Q13" s="21">
        <f>+K13+M13+O13</f>
        <v>42</v>
      </c>
      <c r="R13" s="22">
        <f>IF(P13&lt;&gt;0,Q13/H13,"")</f>
        <v>42</v>
      </c>
      <c r="S13" s="23">
        <f>IF(P13&lt;&gt;0,P13/Q13,"")</f>
        <v>4.476190476190476</v>
      </c>
      <c r="T13" s="18">
        <v>54</v>
      </c>
      <c r="U13" s="24">
        <f>IF(T13&lt;&gt;0,-(T13-P13)/T13,"")</f>
        <v>2.4814814814814814</v>
      </c>
      <c r="V13" s="93">
        <f>869504+188</f>
        <v>869692</v>
      </c>
      <c r="W13" s="89">
        <f>132607+42</f>
        <v>132649</v>
      </c>
      <c r="X13" s="26">
        <f>IF(V13&lt;&gt;0,V13/W13,"")</f>
        <v>6.556340417191234</v>
      </c>
    </row>
    <row r="14" spans="1:24" s="29" customFormat="1" ht="22.5" customHeight="1">
      <c r="A14" s="85">
        <v>4</v>
      </c>
      <c r="B14" s="55"/>
      <c r="C14" s="14"/>
      <c r="D14" s="15"/>
      <c r="E14" s="83"/>
      <c r="F14" s="83"/>
      <c r="G14" s="16"/>
      <c r="H14" s="17"/>
      <c r="I14" s="17"/>
      <c r="J14" s="18"/>
      <c r="K14" s="19"/>
      <c r="L14" s="18"/>
      <c r="M14" s="19"/>
      <c r="N14" s="18"/>
      <c r="O14" s="19"/>
      <c r="P14" s="20"/>
      <c r="Q14" s="21"/>
      <c r="R14" s="22"/>
      <c r="S14" s="23"/>
      <c r="T14" s="18"/>
      <c r="U14" s="24"/>
      <c r="V14" s="92"/>
      <c r="W14" s="89"/>
      <c r="X14" s="26"/>
    </row>
    <row r="15" spans="1:24" s="29" customFormat="1" ht="22.5" customHeight="1">
      <c r="A15" s="85">
        <v>5</v>
      </c>
      <c r="B15" s="55"/>
      <c r="C15" s="14"/>
      <c r="D15" s="15"/>
      <c r="E15" s="83"/>
      <c r="F15" s="83"/>
      <c r="G15" s="16"/>
      <c r="H15" s="17"/>
      <c r="I15" s="17"/>
      <c r="J15" s="18"/>
      <c r="K15" s="19"/>
      <c r="L15" s="18"/>
      <c r="M15" s="19"/>
      <c r="N15" s="18"/>
      <c r="O15" s="19"/>
      <c r="P15" s="20"/>
      <c r="Q15" s="21"/>
      <c r="R15" s="22"/>
      <c r="S15" s="23"/>
      <c r="T15" s="18"/>
      <c r="U15" s="24"/>
      <c r="V15" s="18"/>
      <c r="W15" s="89"/>
      <c r="X15" s="26"/>
    </row>
    <row r="16" spans="1:24" s="29" customFormat="1" ht="22.5" customHeight="1">
      <c r="A16" s="85">
        <v>6</v>
      </c>
      <c r="B16" s="55"/>
      <c r="C16" s="14"/>
      <c r="D16" s="15"/>
      <c r="E16" s="83"/>
      <c r="F16" s="83"/>
      <c r="G16" s="16"/>
      <c r="H16" s="17"/>
      <c r="I16" s="17"/>
      <c r="J16" s="18"/>
      <c r="K16" s="19"/>
      <c r="L16" s="18"/>
      <c r="M16" s="19"/>
      <c r="N16" s="18"/>
      <c r="O16" s="19"/>
      <c r="P16" s="20"/>
      <c r="Q16" s="21"/>
      <c r="R16" s="22"/>
      <c r="S16" s="23"/>
      <c r="T16" s="18"/>
      <c r="U16" s="24"/>
      <c r="V16" s="92"/>
      <c r="W16" s="89"/>
      <c r="X16" s="26"/>
    </row>
    <row r="17" spans="1:24" s="29" customFormat="1" ht="22.5" customHeight="1">
      <c r="A17" s="85">
        <v>7</v>
      </c>
      <c r="B17" s="55"/>
      <c r="C17" s="14"/>
      <c r="D17" s="15"/>
      <c r="E17" s="83"/>
      <c r="F17" s="83"/>
      <c r="G17" s="16"/>
      <c r="H17" s="17"/>
      <c r="I17" s="17"/>
      <c r="J17" s="18"/>
      <c r="K17" s="19"/>
      <c r="L17" s="18"/>
      <c r="M17" s="19"/>
      <c r="N17" s="18"/>
      <c r="O17" s="19"/>
      <c r="P17" s="20"/>
      <c r="Q17" s="21"/>
      <c r="R17" s="22">
        <f t="shared" si="0"/>
      </c>
      <c r="S17" s="23">
        <f t="shared" si="1"/>
      </c>
      <c r="T17" s="18"/>
      <c r="U17" s="24"/>
      <c r="V17" s="18"/>
      <c r="W17" s="25"/>
      <c r="X17" s="26">
        <f t="shared" si="2"/>
      </c>
    </row>
    <row r="18" spans="1:24" s="29" customFormat="1" ht="22.5" customHeight="1">
      <c r="A18" s="85">
        <v>8</v>
      </c>
      <c r="B18" s="55"/>
      <c r="C18" s="14"/>
      <c r="D18" s="15"/>
      <c r="E18" s="83"/>
      <c r="F18" s="83"/>
      <c r="G18" s="16"/>
      <c r="H18" s="17"/>
      <c r="I18" s="17"/>
      <c r="J18" s="18"/>
      <c r="K18" s="19"/>
      <c r="L18" s="18"/>
      <c r="M18" s="19"/>
      <c r="N18" s="18"/>
      <c r="O18" s="19"/>
      <c r="P18" s="20"/>
      <c r="Q18" s="21"/>
      <c r="R18" s="22">
        <f t="shared" si="0"/>
      </c>
      <c r="S18" s="23">
        <f t="shared" si="1"/>
      </c>
      <c r="T18" s="18"/>
      <c r="U18" s="24"/>
      <c r="V18" s="18"/>
      <c r="W18" s="25"/>
      <c r="X18" s="26">
        <f t="shared" si="2"/>
      </c>
    </row>
    <row r="19" spans="1:24" s="29" customFormat="1" ht="22.5" customHeight="1">
      <c r="A19" s="85">
        <v>9</v>
      </c>
      <c r="B19" s="55"/>
      <c r="C19" s="14"/>
      <c r="D19" s="15"/>
      <c r="E19" s="83"/>
      <c r="F19" s="83"/>
      <c r="G19" s="16"/>
      <c r="H19" s="17"/>
      <c r="I19" s="17"/>
      <c r="J19" s="18"/>
      <c r="K19" s="19"/>
      <c r="L19" s="18"/>
      <c r="M19" s="19"/>
      <c r="N19" s="18"/>
      <c r="O19" s="19"/>
      <c r="P19" s="20"/>
      <c r="Q19" s="21"/>
      <c r="R19" s="22">
        <f t="shared" si="0"/>
      </c>
      <c r="S19" s="23">
        <f t="shared" si="1"/>
      </c>
      <c r="T19" s="18"/>
      <c r="U19" s="24"/>
      <c r="V19" s="18"/>
      <c r="W19" s="25"/>
      <c r="X19" s="26">
        <f t="shared" si="2"/>
      </c>
    </row>
    <row r="20" spans="1:24" s="29" customFormat="1" ht="22.5" customHeight="1" thickBot="1">
      <c r="A20" s="85">
        <v>10</v>
      </c>
      <c r="B20" s="81"/>
      <c r="C20" s="82"/>
      <c r="D20" s="69"/>
      <c r="E20" s="84"/>
      <c r="F20" s="84"/>
      <c r="G20" s="70"/>
      <c r="H20" s="71"/>
      <c r="I20" s="70"/>
      <c r="J20" s="72"/>
      <c r="K20" s="73"/>
      <c r="L20" s="72"/>
      <c r="M20" s="73"/>
      <c r="N20" s="72"/>
      <c r="O20" s="73"/>
      <c r="P20" s="74"/>
      <c r="Q20" s="75"/>
      <c r="R20" s="76">
        <f t="shared" si="0"/>
      </c>
      <c r="S20" s="77">
        <f t="shared" si="1"/>
      </c>
      <c r="T20" s="72"/>
      <c r="U20" s="78"/>
      <c r="V20" s="72"/>
      <c r="W20" s="79"/>
      <c r="X20" s="80">
        <f t="shared" si="2"/>
      </c>
    </row>
    <row r="21" spans="2:3" ht="6" customHeight="1" thickBot="1">
      <c r="B21" s="1"/>
      <c r="C21" s="1"/>
    </row>
    <row r="22" spans="1:24" s="29" customFormat="1" ht="22.5" customHeight="1" thickBot="1">
      <c r="A22" s="27"/>
      <c r="B22" s="86" t="s">
        <v>17</v>
      </c>
      <c r="C22" s="87"/>
      <c r="D22" s="87"/>
      <c r="E22" s="88"/>
      <c r="F22" s="88"/>
      <c r="G22" s="50">
        <f>SUM(G11:G20)</f>
        <v>161</v>
      </c>
      <c r="H22" s="50">
        <f>SUM(H11:H20)</f>
        <v>58</v>
      </c>
      <c r="I22" s="49"/>
      <c r="J22" s="44"/>
      <c r="K22" s="45"/>
      <c r="L22" s="44"/>
      <c r="M22" s="45"/>
      <c r="N22" s="44"/>
      <c r="O22" s="45"/>
      <c r="P22" s="52">
        <f>SUM(P11:P20)</f>
        <v>54569.5</v>
      </c>
      <c r="Q22" s="53">
        <f>SUM(Q11:Q20)</f>
        <v>7767</v>
      </c>
      <c r="R22" s="51"/>
      <c r="S22" s="46"/>
      <c r="T22" s="44"/>
      <c r="U22" s="47"/>
      <c r="V22" s="52">
        <f>SUM(V11:V20)</f>
        <v>1675514.05</v>
      </c>
      <c r="W22" s="53">
        <f>SUM(W11:W20)</f>
        <v>243328</v>
      </c>
      <c r="X22" s="4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>
      <c r="D43" s="28"/>
    </row>
    <row r="44" ht="12.75" customHeight="1">
      <c r="D44" s="28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mergeCells count="13">
    <mergeCell ref="C9:C10"/>
    <mergeCell ref="D9:D10"/>
    <mergeCell ref="E9:E10"/>
    <mergeCell ref="G9:G10"/>
    <mergeCell ref="F9:F10"/>
    <mergeCell ref="V9:X9"/>
    <mergeCell ref="H9:H10"/>
    <mergeCell ref="I9:I10"/>
    <mergeCell ref="J9:K9"/>
    <mergeCell ref="L9:M9"/>
    <mergeCell ref="N9:O9"/>
    <mergeCell ref="P9:S9"/>
    <mergeCell ref="T9:U9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Medyavizyon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AKINCI</dc:creator>
  <cp:keywords/>
  <dc:description/>
  <cp:lastModifiedBy>Cenga</cp:lastModifiedBy>
  <cp:lastPrinted>2006-09-11T11:33:48Z</cp:lastPrinted>
  <dcterms:created xsi:type="dcterms:W3CDTF">2006-03-27T14:17:33Z</dcterms:created>
  <dcterms:modified xsi:type="dcterms:W3CDTF">2006-09-25T11:22:42Z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