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<sst xmlns="http://schemas.openxmlformats.org/spreadsheetml/2006/main" count="62" uniqueCount="37">
  <si>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</si>
  <si>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</si>
  <si>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</si>
  <si>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</si>
  <si>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</si>
  <si>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</si>
  <si>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</si>
  <si>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</si>
  <si>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</si>
  <si>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</si>
  <si>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</si>
  <si>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</si>
  <si>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</si>
  <si>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</si>
  <si>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</si>
  <si>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</si>
  <si>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</si>
  <si>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</si>
  <si>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</si>
  <si>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</si>
  <si>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</si>
  <si>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</si>
  <si>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</si>
  <si>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SHEITAN</t>
  </si>
  <si>
    <t>BARBAR FILM</t>
  </si>
  <si>
    <t>ROMANCE&amp;CIGARETTES</t>
  </si>
  <si>
    <t>D PRODUCTIONS</t>
  </si>
  <si>
    <t>LOVE IS IN THE AIR</t>
  </si>
  <si>
    <t xml:space="preserve"> </t>
  </si>
  <si>
    <t>DON'T TELL</t>
  </si>
  <si>
    <t>11.Aug.06</t>
  </si>
  <si>
    <t>WEEKEND: 18 - 20 Aug' 2006</t>
  </si>
  <si>
    <t>HEIGHST</t>
  </si>
  <si>
    <t>18.Aug.06</t>
  </si>
  <si>
    <t>SUGAR WORKZ</t>
  </si>
  <si>
    <t>R FILM</t>
  </si>
  <si>
    <t>SKY FIGHTERS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</si>
</sst>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169" fontId="10" fillId="0" borderId="1" xfId="15" applyNumberFormat="1" applyFont="1" applyFill="1" applyBorder="1" applyAlignment="1" applyProtection="1">
      <alignment vertical="center"/>
      <protection locked="0"/>
    </xf>
    <xf numFmtId="180" fontId="10" fillId="0" borderId="1" xfId="15" applyNumberFormat="1" applyFont="1" applyFill="1" applyBorder="1" applyAlignment="1" applyProtection="1">
      <alignment vertical="center"/>
      <protection locked="0"/>
    </xf>
    <xf numFmtId="17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16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  <protection/>
    </xf>
    <xf numFmtId="174" fontId="13" fillId="0" borderId="1" xfId="0" applyNumberFormat="1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75" fontId="13" fillId="0" borderId="1" xfId="15" applyNumberFormat="1" applyFont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vertical="center"/>
      <protection/>
    </xf>
    <xf numFmtId="175" fontId="16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horizontal="right" vertical="center"/>
      <protection/>
    </xf>
    <xf numFmtId="169" fontId="13" fillId="0" borderId="1" xfId="15" applyNumberFormat="1" applyFont="1" applyBorder="1" applyAlignment="1" applyProtection="1">
      <alignment vertical="center"/>
      <protection/>
    </xf>
    <xf numFmtId="170" fontId="13" fillId="0" borderId="1" xfId="15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75" fontId="11" fillId="0" borderId="1" xfId="0" applyNumberFormat="1" applyFont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69" fontId="15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>
      <alignment vertical="center"/>
    </xf>
    <xf numFmtId="177" fontId="10" fillId="3" borderId="1" xfId="15" applyNumberFormat="1" applyFont="1" applyFill="1" applyBorder="1" applyAlignment="1">
      <alignment vertical="center"/>
    </xf>
    <xf numFmtId="169" fontId="15" fillId="3" borderId="1" xfId="0" applyNumberFormat="1" applyFont="1" applyFill="1" applyBorder="1" applyAlignment="1">
      <alignment vertical="center"/>
    </xf>
    <xf numFmtId="180" fontId="10" fillId="3" borderId="1" xfId="0" applyNumberFormat="1" applyFont="1" applyFill="1" applyBorder="1" applyAlignment="1">
      <alignment vertical="center"/>
    </xf>
    <xf numFmtId="176" fontId="10" fillId="3" borderId="1" xfId="21" applyNumberFormat="1" applyFont="1" applyFill="1" applyBorder="1" applyAlignment="1">
      <alignment vertical="center"/>
    </xf>
    <xf numFmtId="177" fontId="10" fillId="3" borderId="1" xfId="21" applyNumberFormat="1" applyFont="1" applyFill="1" applyBorder="1" applyAlignment="1" applyProtection="1">
      <alignment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Border="1" applyAlignment="1" applyProtection="1">
      <alignment horizontal="center" vertical="center"/>
      <protection/>
    </xf>
    <xf numFmtId="175" fontId="28" fillId="0" borderId="1" xfId="0" applyNumberFormat="1" applyFont="1" applyBorder="1" applyAlignment="1" applyProtection="1">
      <alignment horizontal="center" vertical="center"/>
      <protection/>
    </xf>
    <xf numFmtId="0" fontId="29" fillId="4" borderId="1" xfId="0" applyFont="1" applyFill="1" applyBorder="1" applyAlignment="1" applyProtection="1">
      <alignment horizontal="center" vertical="center"/>
      <protection/>
    </xf>
    <xf numFmtId="3" fontId="29" fillId="4" borderId="1" xfId="0" applyNumberFormat="1" applyFont="1" applyFill="1" applyBorder="1" applyAlignment="1" applyProtection="1">
      <alignment horizontal="center" vertical="center"/>
      <protection/>
    </xf>
    <xf numFmtId="175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horizontal="right" vertical="center"/>
      <protection/>
    </xf>
    <xf numFmtId="169" fontId="29" fillId="4" borderId="1" xfId="0" applyNumberFormat="1" applyFont="1" applyFill="1" applyBorder="1" applyAlignment="1" applyProtection="1">
      <alignment vertical="center"/>
      <protection/>
    </xf>
    <xf numFmtId="176" fontId="29" fillId="4" borderId="1" xfId="21" applyNumberFormat="1" applyFont="1" applyFill="1" applyBorder="1" applyAlignment="1" applyProtection="1">
      <alignment vertical="center"/>
      <protection/>
    </xf>
    <xf numFmtId="175" fontId="29" fillId="4" borderId="1" xfId="0" applyNumberFormat="1" applyFont="1" applyFill="1" applyBorder="1" applyAlignment="1" applyProtection="1">
      <alignment horizontal="right" vertical="center"/>
      <protection/>
    </xf>
    <xf numFmtId="1" fontId="29" fillId="4" borderId="1" xfId="0" applyNumberFormat="1" applyFont="1" applyFill="1" applyBorder="1" applyAlignment="1" applyProtection="1">
      <alignment horizontal="center" vertical="center"/>
      <protection/>
    </xf>
    <xf numFmtId="170" fontId="29" fillId="4" borderId="1" xfId="0" applyNumberFormat="1" applyFont="1" applyFill="1" applyBorder="1" applyAlignment="1" applyProtection="1">
      <alignment vertical="center"/>
      <protection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>
      <alignment vertical="center"/>
    </xf>
    <xf numFmtId="0" fontId="34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left" vertical="center"/>
      <protection locked="0"/>
    </xf>
    <xf numFmtId="0" fontId="31" fillId="2" borderId="1" xfId="0" applyNumberFormat="1" applyFont="1" applyFill="1" applyBorder="1" applyAlignment="1" applyProtection="1">
      <alignment horizontal="center" vertical="center"/>
      <protection locked="0"/>
    </xf>
    <xf numFmtId="169" fontId="31" fillId="0" borderId="1" xfId="15" applyNumberFormat="1" applyFont="1" applyFill="1" applyBorder="1" applyAlignment="1" applyProtection="1">
      <alignment vertical="center"/>
      <protection locked="0"/>
    </xf>
    <xf numFmtId="180" fontId="31" fillId="0" borderId="1" xfId="15" applyNumberFormat="1" applyFont="1" applyFill="1" applyBorder="1" applyAlignment="1" applyProtection="1">
      <alignment vertical="center"/>
      <protection locked="0"/>
    </xf>
    <xf numFmtId="169" fontId="30" fillId="3" borderId="1" xfId="15" applyNumberFormat="1" applyFont="1" applyFill="1" applyBorder="1" applyAlignment="1" applyProtection="1">
      <alignment vertical="center"/>
      <protection/>
    </xf>
    <xf numFmtId="180" fontId="31" fillId="3" borderId="1" xfId="15" applyNumberFormat="1" applyFont="1" applyFill="1" applyBorder="1" applyAlignment="1">
      <alignment vertical="center"/>
    </xf>
    <xf numFmtId="177" fontId="31" fillId="3" borderId="1" xfId="15" applyNumberFormat="1" applyFont="1" applyFill="1" applyBorder="1" applyAlignment="1">
      <alignment vertical="center"/>
    </xf>
    <xf numFmtId="176" fontId="31" fillId="3" borderId="1" xfId="21" applyNumberFormat="1" applyFont="1" applyFill="1" applyBorder="1" applyAlignment="1">
      <alignment vertical="center"/>
    </xf>
    <xf numFmtId="177" fontId="31" fillId="3" borderId="1" xfId="21" applyNumberFormat="1" applyFont="1" applyFill="1" applyBorder="1" applyAlignment="1" applyProtection="1">
      <alignment vertical="center"/>
      <protection/>
    </xf>
    <xf numFmtId="174" fontId="31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0" fontId="31" fillId="2" borderId="1" xfId="0" applyNumberFormat="1" applyFont="1" applyFill="1" applyBorder="1" applyAlignment="1">
      <alignment horizontal="center" vertical="center"/>
    </xf>
    <xf numFmtId="169" fontId="31" fillId="0" borderId="1" xfId="15" applyNumberFormat="1" applyFont="1" applyFill="1" applyBorder="1" applyAlignment="1">
      <alignment vertical="center"/>
    </xf>
    <xf numFmtId="180" fontId="31" fillId="0" borderId="1" xfId="15" applyNumberFormat="1" applyFont="1" applyFill="1" applyBorder="1" applyAlignment="1">
      <alignment vertical="center"/>
    </xf>
    <xf numFmtId="169" fontId="30" fillId="3" borderId="1" xfId="15" applyNumberFormat="1" applyFont="1" applyFill="1" applyBorder="1" applyAlignment="1">
      <alignment vertical="center"/>
    </xf>
    <xf numFmtId="177" fontId="31" fillId="3" borderId="1" xfId="0" applyNumberFormat="1" applyFont="1" applyFill="1" applyBorder="1" applyAlignment="1">
      <alignment vertical="center"/>
    </xf>
    <xf numFmtId="180" fontId="36" fillId="3" borderId="1" xfId="15" applyNumberFormat="1" applyFont="1" applyFill="1" applyBorder="1" applyAlignment="1" applyProtection="1">
      <alignment vertical="center"/>
      <protection/>
    </xf>
    <xf numFmtId="180" fontId="36" fillId="3" borderId="1" xfId="15" applyNumberFormat="1" applyFont="1" applyFill="1" applyBorder="1" applyAlignment="1">
      <alignment vertical="center"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/>
      <protection/>
    </xf>
    <xf numFmtId="0" fontId="27" fillId="6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 applyProtection="1">
      <alignment horizontal="center" vertical="center"/>
      <protection/>
    </xf>
    <xf numFmtId="43" fontId="33" fillId="0" borderId="1" xfId="15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6693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411825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199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55" zoomScaleNormal="55" workbookViewId="0" topLeftCell="A1">
      <selection activeCell="Q8" sqref="Q8"/>
    </sheetView>
  </sheetViews>
  <sheetFormatPr defaultColWidth="9.140625" defaultRowHeight="12.75"/>
  <cols>
    <col min="1" max="1" width="3.57421875" style="9" bestFit="1" customWidth="1"/>
    <col min="2" max="2" width="1.7109375" style="45" customWidth="1"/>
    <col min="3" max="3" width="35.7109375" style="15" customWidth="1"/>
    <col min="4" max="4" width="14.7109375" style="15" customWidth="1"/>
    <col min="5" max="5" width="16.7109375" style="15" customWidth="1"/>
    <col min="6" max="6" width="16.7109375" style="79" customWidth="1"/>
    <col min="7" max="7" width="5.57421875" style="46" bestFit="1" customWidth="1"/>
    <col min="8" max="8" width="7.57421875" style="46" bestFit="1" customWidth="1"/>
    <col min="9" max="9" width="9.28125" style="46" customWidth="1"/>
    <col min="10" max="10" width="17.7109375" style="15" customWidth="1"/>
    <col min="11" max="11" width="6.7109375" style="15" bestFit="1" customWidth="1"/>
    <col min="12" max="12" width="17.7109375" style="15" customWidth="1"/>
    <col min="13" max="13" width="8.00390625" style="15" bestFit="1" customWidth="1"/>
    <col min="14" max="14" width="17.7109375" style="15" customWidth="1"/>
    <col min="15" max="15" width="7.140625" style="15" bestFit="1" customWidth="1"/>
    <col min="16" max="16" width="20.7109375" style="47" customWidth="1"/>
    <col min="17" max="17" width="12.7109375" style="15" customWidth="1"/>
    <col min="18" max="19" width="20.7109375" style="15" customWidth="1"/>
    <col min="20" max="20" width="12.7109375" style="48" customWidth="1"/>
    <col min="21" max="21" width="12.7109375" style="15" customWidth="1"/>
    <col min="22" max="22" width="12.7109375" style="48" customWidth="1"/>
    <col min="23" max="24" width="12.7109375" style="15" customWidth="1"/>
    <col min="25" max="25" width="38.57421875" style="15" customWidth="1"/>
    <col min="26" max="26" width="38.57421875" style="16" customWidth="1"/>
    <col min="27" max="29" width="38.57421875" style="15" customWidth="1"/>
    <col min="30" max="30" width="1.57421875" style="15" bestFit="1" customWidth="1"/>
    <col min="31" max="16384" width="38.57421875" style="15" customWidth="1"/>
  </cols>
  <sheetData>
    <row r="1" spans="1:24" ht="38.25">
      <c r="A1" s="101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50.25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37.5" customHeight="1">
      <c r="A3" s="17"/>
      <c r="B3" s="17"/>
      <c r="C3" s="73"/>
      <c r="D3" s="17"/>
      <c r="E3" s="17"/>
      <c r="F3" s="77"/>
      <c r="G3" s="18"/>
      <c r="H3" s="18"/>
      <c r="I3" s="18"/>
      <c r="J3" s="17"/>
      <c r="K3" s="17"/>
      <c r="L3" s="17"/>
      <c r="M3" s="17"/>
      <c r="N3" s="17"/>
      <c r="O3" s="105" t="s">
        <v>31</v>
      </c>
      <c r="P3" s="106"/>
      <c r="Q3" s="106"/>
      <c r="R3" s="106"/>
      <c r="S3" s="106"/>
      <c r="T3" s="106"/>
      <c r="U3" s="106"/>
      <c r="V3" s="106"/>
      <c r="W3" s="106"/>
      <c r="X3" s="107"/>
    </row>
    <row r="4" spans="1:24" s="19" customFormat="1" ht="45">
      <c r="A4" s="108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6" s="21" customFormat="1" ht="30" customHeight="1">
      <c r="A5" s="20"/>
      <c r="B5" s="13"/>
      <c r="C5" s="111" t="s">
        <v>0</v>
      </c>
      <c r="D5" s="100" t="s">
        <v>8</v>
      </c>
      <c r="E5" s="100" t="s">
        <v>1</v>
      </c>
      <c r="F5" s="112" t="s">
        <v>19</v>
      </c>
      <c r="G5" s="100" t="s">
        <v>9</v>
      </c>
      <c r="H5" s="100" t="s">
        <v>10</v>
      </c>
      <c r="I5" s="100" t="s">
        <v>11</v>
      </c>
      <c r="J5" s="99" t="s">
        <v>2</v>
      </c>
      <c r="K5" s="99"/>
      <c r="L5" s="99" t="s">
        <v>3</v>
      </c>
      <c r="M5" s="99"/>
      <c r="N5" s="99" t="s">
        <v>4</v>
      </c>
      <c r="O5" s="99"/>
      <c r="P5" s="99" t="s">
        <v>12</v>
      </c>
      <c r="Q5" s="99"/>
      <c r="R5" s="99"/>
      <c r="S5" s="99"/>
      <c r="T5" s="99" t="s">
        <v>13</v>
      </c>
      <c r="U5" s="99"/>
      <c r="V5" s="99" t="s">
        <v>14</v>
      </c>
      <c r="W5" s="99"/>
      <c r="X5" s="99"/>
      <c r="Z5" s="22"/>
    </row>
    <row r="6" spans="1:26" s="21" customFormat="1" ht="30" customHeight="1">
      <c r="A6" s="23"/>
      <c r="B6" s="14"/>
      <c r="C6" s="111"/>
      <c r="D6" s="100"/>
      <c r="E6" s="99"/>
      <c r="F6" s="113"/>
      <c r="G6" s="100"/>
      <c r="H6" s="100"/>
      <c r="I6" s="100"/>
      <c r="J6" s="61" t="s">
        <v>7</v>
      </c>
      <c r="K6" s="61" t="s">
        <v>6</v>
      </c>
      <c r="L6" s="61" t="s">
        <v>7</v>
      </c>
      <c r="M6" s="61" t="s">
        <v>6</v>
      </c>
      <c r="N6" s="61" t="s">
        <v>7</v>
      </c>
      <c r="O6" s="61" t="s">
        <v>6</v>
      </c>
      <c r="P6" s="60" t="s">
        <v>7</v>
      </c>
      <c r="Q6" s="60" t="s">
        <v>6</v>
      </c>
      <c r="R6" s="59" t="s">
        <v>15</v>
      </c>
      <c r="S6" s="59" t="s">
        <v>16</v>
      </c>
      <c r="T6" s="62" t="s">
        <v>7</v>
      </c>
      <c r="U6" s="61" t="s">
        <v>5</v>
      </c>
      <c r="V6" s="62" t="s">
        <v>7</v>
      </c>
      <c r="W6" s="61" t="s">
        <v>6</v>
      </c>
      <c r="X6" s="59" t="s">
        <v>16</v>
      </c>
      <c r="Z6" s="22"/>
    </row>
    <row r="7" spans="1:26" s="21" customFormat="1" ht="24.75" customHeight="1">
      <c r="A7" s="24">
        <v>1</v>
      </c>
      <c r="B7" s="10"/>
      <c r="C7" s="74" t="s">
        <v>32</v>
      </c>
      <c r="D7" s="80" t="s">
        <v>33</v>
      </c>
      <c r="E7" s="81" t="s">
        <v>22</v>
      </c>
      <c r="F7" s="81" t="s">
        <v>34</v>
      </c>
      <c r="G7" s="82">
        <v>7</v>
      </c>
      <c r="H7" s="82">
        <v>7</v>
      </c>
      <c r="I7" s="82">
        <v>1</v>
      </c>
      <c r="J7" s="83">
        <v>2240</v>
      </c>
      <c r="K7" s="84">
        <v>258</v>
      </c>
      <c r="L7" s="83">
        <v>2850.5</v>
      </c>
      <c r="M7" s="84">
        <v>279</v>
      </c>
      <c r="N7" s="83">
        <v>3084.5</v>
      </c>
      <c r="O7" s="84">
        <v>309</v>
      </c>
      <c r="P7" s="85">
        <f>+J7+L7+N7</f>
        <v>8175</v>
      </c>
      <c r="Q7" s="97">
        <f>+K7+M7+O7</f>
        <v>846</v>
      </c>
      <c r="R7" s="86">
        <v>0</v>
      </c>
      <c r="S7" s="87">
        <v>0</v>
      </c>
      <c r="T7" s="83">
        <v>0</v>
      </c>
      <c r="U7" s="88" t="e">
        <f aca="true" t="shared" si="0" ref="U7:U16">(+T7-P7)/T7</f>
        <v>#DIV/0!</v>
      </c>
      <c r="V7" s="83">
        <v>8175</v>
      </c>
      <c r="W7" s="84">
        <v>846</v>
      </c>
      <c r="X7" s="89">
        <f aca="true" t="shared" si="1" ref="X7:X14">V7/W7</f>
        <v>9.663120567375886</v>
      </c>
      <c r="Z7" s="22"/>
    </row>
    <row r="8" spans="1:26" s="25" customFormat="1" ht="24.75" customHeight="1">
      <c r="A8" s="24">
        <v>2</v>
      </c>
      <c r="B8" s="11"/>
      <c r="C8" s="75" t="s">
        <v>29</v>
      </c>
      <c r="D8" s="90" t="s">
        <v>30</v>
      </c>
      <c r="E8" s="91" t="s">
        <v>22</v>
      </c>
      <c r="F8" s="91" t="s">
        <v>26</v>
      </c>
      <c r="G8" s="92">
        <v>8</v>
      </c>
      <c r="H8" s="92">
        <v>8</v>
      </c>
      <c r="I8" s="92">
        <v>2</v>
      </c>
      <c r="J8" s="93">
        <v>1010.5</v>
      </c>
      <c r="K8" s="94">
        <v>140</v>
      </c>
      <c r="L8" s="93">
        <v>1776.5</v>
      </c>
      <c r="M8" s="94">
        <v>214</v>
      </c>
      <c r="N8" s="93">
        <v>2045.5</v>
      </c>
      <c r="O8" s="94">
        <v>223</v>
      </c>
      <c r="P8" s="95">
        <f>SUM(J8+L8+N8)</f>
        <v>4832.5</v>
      </c>
      <c r="Q8" s="98">
        <f>SUM(K8+M8+O8)</f>
        <v>577</v>
      </c>
      <c r="R8" s="86">
        <f aca="true" t="shared" si="2" ref="R8:R16">+Q8/H8</f>
        <v>72.125</v>
      </c>
      <c r="S8" s="87">
        <f aca="true" t="shared" si="3" ref="S8:S16">+P8/Q8</f>
        <v>8.375216637781628</v>
      </c>
      <c r="T8" s="93">
        <v>0</v>
      </c>
      <c r="U8" s="88" t="e">
        <f t="shared" si="0"/>
        <v>#DIV/0!</v>
      </c>
      <c r="V8" s="93">
        <v>28010</v>
      </c>
      <c r="W8" s="94">
        <v>3098</v>
      </c>
      <c r="X8" s="96">
        <f t="shared" si="1"/>
        <v>9.041316978695933</v>
      </c>
      <c r="Z8" s="26"/>
    </row>
    <row r="9" spans="1:26" s="25" customFormat="1" ht="24.75" customHeight="1">
      <c r="A9" s="24">
        <v>3</v>
      </c>
      <c r="B9" s="11"/>
      <c r="C9" s="75" t="s">
        <v>25</v>
      </c>
      <c r="D9" s="90">
        <v>38898</v>
      </c>
      <c r="E9" s="91" t="s">
        <v>22</v>
      </c>
      <c r="F9" s="91" t="s">
        <v>26</v>
      </c>
      <c r="G9" s="92">
        <v>7</v>
      </c>
      <c r="H9" s="92">
        <v>7</v>
      </c>
      <c r="I9" s="92">
        <v>8</v>
      </c>
      <c r="J9" s="93">
        <v>368</v>
      </c>
      <c r="K9" s="94">
        <v>65</v>
      </c>
      <c r="L9" s="93">
        <v>688.5</v>
      </c>
      <c r="M9" s="94">
        <v>121</v>
      </c>
      <c r="N9" s="93">
        <v>805</v>
      </c>
      <c r="O9" s="94">
        <v>137</v>
      </c>
      <c r="P9" s="95">
        <f>SUM(J9+L9+N9)</f>
        <v>1861.5</v>
      </c>
      <c r="Q9" s="98">
        <f>SUM(K9+M9+O9)</f>
        <v>323</v>
      </c>
      <c r="R9" s="86">
        <f t="shared" si="2"/>
        <v>46.142857142857146</v>
      </c>
      <c r="S9" s="87">
        <f t="shared" si="3"/>
        <v>5.7631578947368425</v>
      </c>
      <c r="T9" s="93">
        <v>0</v>
      </c>
      <c r="U9" s="88" t="e">
        <f t="shared" si="0"/>
        <v>#DIV/0!</v>
      </c>
      <c r="V9" s="93">
        <v>112307.5</v>
      </c>
      <c r="W9" s="94">
        <v>15293</v>
      </c>
      <c r="X9" s="96">
        <f t="shared" si="1"/>
        <v>7.3437193487216375</v>
      </c>
      <c r="Z9" s="26"/>
    </row>
    <row r="10" spans="1:27" s="28" customFormat="1" ht="24.75" customHeight="1">
      <c r="A10" s="24">
        <v>4</v>
      </c>
      <c r="B10" s="12"/>
      <c r="C10" s="74" t="s">
        <v>27</v>
      </c>
      <c r="D10" s="80">
        <v>38912</v>
      </c>
      <c r="E10" s="81" t="s">
        <v>22</v>
      </c>
      <c r="F10" s="81" t="s">
        <v>26</v>
      </c>
      <c r="G10" s="82">
        <v>11</v>
      </c>
      <c r="H10" s="82">
        <v>11</v>
      </c>
      <c r="I10" s="82">
        <v>6</v>
      </c>
      <c r="J10" s="83">
        <v>316</v>
      </c>
      <c r="K10" s="84">
        <v>49</v>
      </c>
      <c r="L10" s="83">
        <v>553.5</v>
      </c>
      <c r="M10" s="84">
        <v>98</v>
      </c>
      <c r="N10" s="83">
        <v>530.5</v>
      </c>
      <c r="O10" s="84">
        <v>84</v>
      </c>
      <c r="P10" s="85">
        <f aca="true" t="shared" si="4" ref="P10:Q12">+J10+L10+N10</f>
        <v>1400</v>
      </c>
      <c r="Q10" s="97">
        <f t="shared" si="4"/>
        <v>231</v>
      </c>
      <c r="R10" s="86">
        <f t="shared" si="2"/>
        <v>21</v>
      </c>
      <c r="S10" s="87">
        <f t="shared" si="3"/>
        <v>6.0606060606060606</v>
      </c>
      <c r="T10" s="83">
        <v>0</v>
      </c>
      <c r="U10" s="88" t="e">
        <f t="shared" si="0"/>
        <v>#DIV/0!</v>
      </c>
      <c r="V10" s="83">
        <v>60735</v>
      </c>
      <c r="W10" s="84">
        <v>7719</v>
      </c>
      <c r="X10" s="89">
        <f t="shared" si="1"/>
        <v>7.868247182277497</v>
      </c>
      <c r="Y10" s="27"/>
      <c r="AA10" s="27"/>
    </row>
    <row r="11" spans="1:26" s="12" customFormat="1" ht="24.75" customHeight="1">
      <c r="A11" s="24">
        <v>5</v>
      </c>
      <c r="C11" s="74" t="s">
        <v>23</v>
      </c>
      <c r="D11" s="80">
        <v>38898</v>
      </c>
      <c r="E11" s="81" t="s">
        <v>22</v>
      </c>
      <c r="F11" s="81" t="s">
        <v>24</v>
      </c>
      <c r="G11" s="82">
        <v>31</v>
      </c>
      <c r="H11" s="82">
        <v>4</v>
      </c>
      <c r="I11" s="82">
        <v>8</v>
      </c>
      <c r="J11" s="83">
        <v>257</v>
      </c>
      <c r="K11" s="84">
        <v>40</v>
      </c>
      <c r="L11" s="83">
        <v>395</v>
      </c>
      <c r="M11" s="84">
        <v>44</v>
      </c>
      <c r="N11" s="83">
        <v>323</v>
      </c>
      <c r="O11" s="84">
        <v>55</v>
      </c>
      <c r="P11" s="85">
        <f t="shared" si="4"/>
        <v>975</v>
      </c>
      <c r="Q11" s="97">
        <f t="shared" si="4"/>
        <v>139</v>
      </c>
      <c r="R11" s="86">
        <f t="shared" si="2"/>
        <v>34.75</v>
      </c>
      <c r="S11" s="87">
        <f t="shared" si="3"/>
        <v>7.014388489208633</v>
      </c>
      <c r="T11" s="83">
        <v>0</v>
      </c>
      <c r="U11" s="88" t="e">
        <f t="shared" si="0"/>
        <v>#DIV/0!</v>
      </c>
      <c r="V11" s="83">
        <v>150219</v>
      </c>
      <c r="W11" s="84">
        <v>21658</v>
      </c>
      <c r="X11" s="89">
        <f t="shared" si="1"/>
        <v>6.935958998984209</v>
      </c>
      <c r="Y11" s="27"/>
      <c r="Z11" s="27"/>
    </row>
    <row r="12" spans="1:26" s="12" customFormat="1" ht="24.75" customHeight="1">
      <c r="A12" s="24">
        <v>6</v>
      </c>
      <c r="C12" s="74" t="s">
        <v>36</v>
      </c>
      <c r="D12" s="80">
        <v>38702</v>
      </c>
      <c r="E12" s="81" t="s">
        <v>22</v>
      </c>
      <c r="F12" s="91" t="s">
        <v>35</v>
      </c>
      <c r="G12" s="82">
        <v>10</v>
      </c>
      <c r="H12" s="82">
        <v>2</v>
      </c>
      <c r="I12" s="82">
        <v>10</v>
      </c>
      <c r="J12" s="83">
        <v>77.5</v>
      </c>
      <c r="K12" s="84">
        <v>13</v>
      </c>
      <c r="L12" s="83">
        <v>95.5</v>
      </c>
      <c r="M12" s="84">
        <v>18</v>
      </c>
      <c r="N12" s="83">
        <v>157</v>
      </c>
      <c r="O12" s="84">
        <v>29</v>
      </c>
      <c r="P12" s="85">
        <f t="shared" si="4"/>
        <v>330</v>
      </c>
      <c r="Q12" s="97">
        <f t="shared" si="4"/>
        <v>60</v>
      </c>
      <c r="R12" s="86">
        <f t="shared" si="2"/>
        <v>30</v>
      </c>
      <c r="S12" s="87">
        <f t="shared" si="3"/>
        <v>5.5</v>
      </c>
      <c r="T12" s="83">
        <v>0</v>
      </c>
      <c r="U12" s="88" t="e">
        <f t="shared" si="0"/>
        <v>#DIV/0!</v>
      </c>
      <c r="V12" s="83">
        <v>23805</v>
      </c>
      <c r="W12" s="84">
        <v>3718</v>
      </c>
      <c r="X12" s="89">
        <f t="shared" si="1"/>
        <v>6.402635825712749</v>
      </c>
      <c r="Y12" s="27"/>
      <c r="Z12" s="27"/>
    </row>
    <row r="13" spans="1:26" s="12" customFormat="1" ht="24.75" customHeight="1">
      <c r="A13" s="24">
        <v>7</v>
      </c>
      <c r="C13" s="75" t="s">
        <v>28</v>
      </c>
      <c r="D13" s="90" t="s">
        <v>28</v>
      </c>
      <c r="E13" s="91" t="s">
        <v>28</v>
      </c>
      <c r="F13" s="91" t="s">
        <v>28</v>
      </c>
      <c r="G13" s="92">
        <v>0</v>
      </c>
      <c r="H13" s="92">
        <v>0</v>
      </c>
      <c r="I13" s="92">
        <v>0</v>
      </c>
      <c r="J13" s="93">
        <v>0</v>
      </c>
      <c r="K13" s="94">
        <v>0</v>
      </c>
      <c r="L13" s="93">
        <v>0</v>
      </c>
      <c r="M13" s="94">
        <v>0</v>
      </c>
      <c r="N13" s="93">
        <v>0</v>
      </c>
      <c r="O13" s="94">
        <v>0</v>
      </c>
      <c r="P13" s="95">
        <f>SUM(J13+L13+N13)</f>
        <v>0</v>
      </c>
      <c r="Q13" s="98">
        <f>SUM(K13+M13+O13)</f>
        <v>0</v>
      </c>
      <c r="R13" s="86" t="e">
        <f t="shared" si="2"/>
        <v>#DIV/0!</v>
      </c>
      <c r="S13" s="87" t="e">
        <f t="shared" si="3"/>
        <v>#DIV/0!</v>
      </c>
      <c r="T13" s="93">
        <v>0</v>
      </c>
      <c r="U13" s="88" t="e">
        <f t="shared" si="0"/>
        <v>#DIV/0!</v>
      </c>
      <c r="V13" s="93">
        <v>0</v>
      </c>
      <c r="W13" s="94">
        <v>0</v>
      </c>
      <c r="X13" s="96" t="e">
        <f t="shared" si="1"/>
        <v>#DIV/0!</v>
      </c>
      <c r="Y13" s="27"/>
      <c r="Z13" s="27"/>
    </row>
    <row r="14" spans="1:26" s="12" customFormat="1" ht="24.75" customHeight="1">
      <c r="A14" s="24">
        <v>8</v>
      </c>
      <c r="C14" s="74" t="s">
        <v>28</v>
      </c>
      <c r="D14" s="80" t="s">
        <v>28</v>
      </c>
      <c r="E14" s="81" t="s">
        <v>28</v>
      </c>
      <c r="F14" s="81" t="s">
        <v>28</v>
      </c>
      <c r="G14" s="82">
        <v>0</v>
      </c>
      <c r="H14" s="82">
        <v>0</v>
      </c>
      <c r="I14" s="82">
        <v>0</v>
      </c>
      <c r="J14" s="83">
        <v>0</v>
      </c>
      <c r="K14" s="84">
        <v>0</v>
      </c>
      <c r="L14" s="83">
        <v>0</v>
      </c>
      <c r="M14" s="84">
        <v>0</v>
      </c>
      <c r="N14" s="83">
        <v>0</v>
      </c>
      <c r="O14" s="84">
        <v>0</v>
      </c>
      <c r="P14" s="85">
        <f>+J14+L14+N14</f>
        <v>0</v>
      </c>
      <c r="Q14" s="97">
        <f>+K14+M14+O14</f>
        <v>0</v>
      </c>
      <c r="R14" s="86" t="e">
        <f t="shared" si="2"/>
        <v>#DIV/0!</v>
      </c>
      <c r="S14" s="87" t="e">
        <f t="shared" si="3"/>
        <v>#DIV/0!</v>
      </c>
      <c r="T14" s="83">
        <v>0</v>
      </c>
      <c r="U14" s="88" t="e">
        <f t="shared" si="0"/>
        <v>#DIV/0!</v>
      </c>
      <c r="V14" s="83">
        <v>0</v>
      </c>
      <c r="W14" s="84">
        <v>0</v>
      </c>
      <c r="X14" s="89" t="e">
        <f t="shared" si="1"/>
        <v>#DIV/0!</v>
      </c>
      <c r="Y14" s="27"/>
      <c r="Z14" s="27"/>
    </row>
    <row r="15" spans="1:26" s="12" customFormat="1" ht="24.75" customHeight="1">
      <c r="A15" s="24">
        <v>9</v>
      </c>
      <c r="C15" s="75"/>
      <c r="D15" s="5"/>
      <c r="E15" s="6"/>
      <c r="F15" s="6"/>
      <c r="G15" s="50"/>
      <c r="H15" s="50"/>
      <c r="I15" s="50"/>
      <c r="J15" s="7"/>
      <c r="K15" s="8"/>
      <c r="L15" s="7"/>
      <c r="M15" s="8"/>
      <c r="N15" s="7"/>
      <c r="O15" s="8"/>
      <c r="P15" s="55">
        <f>J15+L15+N15</f>
        <v>0</v>
      </c>
      <c r="Q15" s="56">
        <f>K15+M15+O15</f>
        <v>0</v>
      </c>
      <c r="R15" s="53" t="e">
        <f t="shared" si="2"/>
        <v>#DIV/0!</v>
      </c>
      <c r="S15" s="54" t="e">
        <f t="shared" si="3"/>
        <v>#DIV/0!</v>
      </c>
      <c r="T15" s="7"/>
      <c r="U15" s="57" t="e">
        <f t="shared" si="0"/>
        <v>#DIV/0!</v>
      </c>
      <c r="V15" s="7"/>
      <c r="W15" s="8"/>
      <c r="X15" s="54" t="e">
        <f>+V15/W15</f>
        <v>#DIV/0!</v>
      </c>
      <c r="Y15" s="27"/>
      <c r="Z15" s="27"/>
    </row>
    <row r="16" spans="1:26" s="12" customFormat="1" ht="24.75" customHeight="1">
      <c r="A16" s="24">
        <v>10</v>
      </c>
      <c r="C16" s="74"/>
      <c r="D16" s="1"/>
      <c r="E16" s="2"/>
      <c r="F16" s="2"/>
      <c r="G16" s="49"/>
      <c r="H16" s="49"/>
      <c r="I16" s="49"/>
      <c r="J16" s="3"/>
      <c r="K16" s="4"/>
      <c r="L16" s="3"/>
      <c r="M16" s="4"/>
      <c r="N16" s="3"/>
      <c r="O16" s="4"/>
      <c r="P16" s="51">
        <f>+J16+L16+N16</f>
        <v>0</v>
      </c>
      <c r="Q16" s="52">
        <f>+K16+M16+O16</f>
        <v>0</v>
      </c>
      <c r="R16" s="53" t="e">
        <f t="shared" si="2"/>
        <v>#DIV/0!</v>
      </c>
      <c r="S16" s="54" t="e">
        <f t="shared" si="3"/>
        <v>#DIV/0!</v>
      </c>
      <c r="T16" s="3"/>
      <c r="U16" s="57" t="e">
        <f t="shared" si="0"/>
        <v>#DIV/0!</v>
      </c>
      <c r="V16" s="3"/>
      <c r="W16" s="4"/>
      <c r="X16" s="58" t="e">
        <f>V16/W16</f>
        <v>#DIV/0!</v>
      </c>
      <c r="Y16" s="27"/>
      <c r="Z16" s="27"/>
    </row>
    <row r="17" spans="1:30" s="41" customFormat="1" ht="24.75" customHeight="1">
      <c r="A17" s="29"/>
      <c r="B17" s="21"/>
      <c r="C17" s="76"/>
      <c r="D17" s="30"/>
      <c r="E17" s="30"/>
      <c r="F17" s="78"/>
      <c r="G17" s="31"/>
      <c r="H17" s="31"/>
      <c r="I17" s="31"/>
      <c r="J17" s="32"/>
      <c r="K17" s="33"/>
      <c r="L17" s="32"/>
      <c r="M17" s="33"/>
      <c r="N17" s="32"/>
      <c r="O17" s="33"/>
      <c r="P17" s="34"/>
      <c r="Q17" s="35"/>
      <c r="R17" s="36"/>
      <c r="S17" s="37"/>
      <c r="T17" s="32"/>
      <c r="U17" s="38"/>
      <c r="V17" s="32"/>
      <c r="W17" s="38"/>
      <c r="X17" s="38"/>
      <c r="Y17" s="39"/>
      <c r="Z17" s="40"/>
      <c r="AA17" s="39"/>
      <c r="AB17" s="39"/>
      <c r="AC17" s="39"/>
      <c r="AD17" s="39"/>
    </row>
    <row r="18" spans="1:30" s="43" customFormat="1" ht="21.75" customHeight="1">
      <c r="A18" s="42"/>
      <c r="B18" s="110" t="s">
        <v>17</v>
      </c>
      <c r="C18" s="110"/>
      <c r="D18" s="110"/>
      <c r="E18" s="110"/>
      <c r="F18" s="110"/>
      <c r="G18" s="64"/>
      <c r="H18" s="64">
        <f>SUM(H7:H17)</f>
        <v>39</v>
      </c>
      <c r="I18" s="63"/>
      <c r="J18" s="65"/>
      <c r="K18" s="66"/>
      <c r="L18" s="65"/>
      <c r="M18" s="66"/>
      <c r="N18" s="65"/>
      <c r="O18" s="66"/>
      <c r="P18" s="65">
        <f>SUM(P7:P17)</f>
        <v>17574</v>
      </c>
      <c r="Q18" s="66">
        <f>SUM(Q7:Q17)</f>
        <v>2176</v>
      </c>
      <c r="R18" s="67">
        <f>P18/H18</f>
        <v>450.61538461538464</v>
      </c>
      <c r="S18" s="68">
        <f>P18/Q18</f>
        <v>8.076286764705882</v>
      </c>
      <c r="T18" s="65"/>
      <c r="U18" s="69"/>
      <c r="V18" s="70"/>
      <c r="W18" s="71"/>
      <c r="X18" s="72"/>
      <c r="Z18" s="44"/>
      <c r="AD18" s="43" t="s">
        <v>18</v>
      </c>
    </row>
  </sheetData>
  <mergeCells count="18"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P15:Q16" formula="1"/>
    <ignoredError sqref="R15:S16 R18:S18 U15:U16" evalError="1"/>
    <ignoredError sqref="X15:X16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2006-07-31T12:14:43Z</cp:lastPrinted>
  <dcterms:created xsi:type="dcterms:W3CDTF">2006-03-15T09:07:04Z</dcterms:created>
  <dcterms:modified xsi:type="dcterms:W3CDTF">2006-08-21T12:06:04Z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