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30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<sst xmlns="http://schemas.openxmlformats.org/spreadsheetml/2006/main" count="42" uniqueCount="30">
  <si>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</si>
  <si>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</si>
  <si>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</si>
  <si>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</si>
  <si>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</si>
  <si>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</si>
  <si>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</si>
  <si>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</si>
  <si>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</si>
  <si>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</si>
  <si>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</si>
  <si>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</si>
  <si>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</si>
  <si>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</si>
  <si>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</si>
  <si>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</si>
  <si>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</si>
  <si>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</si>
  <si>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</si>
  <si>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</si>
  <si>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</si>
  <si>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</si>
  <si>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</si>
  <si>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</si>
  <si>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t>DOMINO</t>
  </si>
  <si>
    <t>SUMMIT</t>
  </si>
  <si>
    <r>
      <t>HAFTASONU:</t>
    </r>
    <r>
      <rPr>
        <b/>
        <sz val="12"/>
        <rFont val="Arial"/>
        <family val="2"/>
      </rPr>
      <t xml:space="preserve"> 30</t>
    </r>
  </si>
  <si>
    <t>21 - 23 TEMMUZ 2006</t>
  </si>
  <si>
    <t>LADIES IN LAVENDER</t>
  </si>
  <si>
    <t>LAKESHORE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</si>
</sst>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40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43" fontId="2" fillId="3" borderId="41" xfId="15" applyFont="1" applyFill="1" applyBorder="1" applyAlignment="1" applyProtection="1">
      <alignment horizontal="left" vertical="center"/>
      <protection/>
    </xf>
    <xf numFmtId="43" fontId="2" fillId="3" borderId="42" xfId="15" applyFont="1" applyFill="1" applyBorder="1" applyAlignment="1" applyProtection="1">
      <alignment horizontal="left" vertical="center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5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0" fontId="2" fillId="3" borderId="41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19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94" t="s">
        <v>3</v>
      </c>
      <c r="D9" s="96" t="s">
        <v>4</v>
      </c>
      <c r="E9" s="96" t="s">
        <v>20</v>
      </c>
      <c r="F9" s="96" t="s">
        <v>21</v>
      </c>
      <c r="G9" s="98" t="s">
        <v>5</v>
      </c>
      <c r="H9" s="98" t="s">
        <v>6</v>
      </c>
      <c r="I9" s="98" t="s">
        <v>7</v>
      </c>
      <c r="J9" s="103" t="s">
        <v>8</v>
      </c>
      <c r="K9" s="104"/>
      <c r="L9" s="103" t="s">
        <v>9</v>
      </c>
      <c r="M9" s="104"/>
      <c r="N9" s="103" t="s">
        <v>10</v>
      </c>
      <c r="O9" s="104"/>
      <c r="P9" s="105" t="s">
        <v>17</v>
      </c>
      <c r="Q9" s="100"/>
      <c r="R9" s="100"/>
      <c r="S9" s="106"/>
      <c r="T9" s="103" t="s">
        <v>15</v>
      </c>
      <c r="U9" s="104"/>
      <c r="V9" s="100" t="s">
        <v>16</v>
      </c>
      <c r="W9" s="100"/>
      <c r="X9" s="101"/>
    </row>
    <row r="10" spans="1:24" s="3" customFormat="1" ht="30" customHeight="1" thickBot="1">
      <c r="A10" s="5"/>
      <c r="B10" s="31"/>
      <c r="C10" s="95"/>
      <c r="D10" s="97"/>
      <c r="E10" s="97"/>
      <c r="F10" s="97"/>
      <c r="G10" s="99"/>
      <c r="H10" s="99"/>
      <c r="I10" s="102"/>
      <c r="J10" s="32" t="s">
        <v>11</v>
      </c>
      <c r="K10" s="33" t="s">
        <v>2</v>
      </c>
      <c r="L10" s="32" t="s">
        <v>11</v>
      </c>
      <c r="M10" s="33" t="s">
        <v>2</v>
      </c>
      <c r="N10" s="32" t="s">
        <v>11</v>
      </c>
      <c r="O10" s="33" t="s">
        <v>2</v>
      </c>
      <c r="P10" s="34" t="s">
        <v>11</v>
      </c>
      <c r="Q10" s="35" t="s">
        <v>2</v>
      </c>
      <c r="R10" s="36" t="s">
        <v>12</v>
      </c>
      <c r="S10" s="37" t="s">
        <v>13</v>
      </c>
      <c r="T10" s="38" t="s">
        <v>11</v>
      </c>
      <c r="U10" s="39" t="s">
        <v>14</v>
      </c>
      <c r="V10" s="34" t="s">
        <v>11</v>
      </c>
      <c r="W10" s="35" t="s">
        <v>2</v>
      </c>
      <c r="X10" s="40" t="s">
        <v>13</v>
      </c>
    </row>
    <row r="11" spans="1:24" s="29" customFormat="1" ht="22.5" customHeight="1">
      <c r="A11" s="85">
        <v>1</v>
      </c>
      <c r="B11" s="54"/>
      <c r="C11" s="14" t="s">
        <v>24</v>
      </c>
      <c r="D11" s="15">
        <v>38891</v>
      </c>
      <c r="E11" s="83" t="s">
        <v>23</v>
      </c>
      <c r="F11" s="83" t="s">
        <v>25</v>
      </c>
      <c r="G11" s="16">
        <v>55</v>
      </c>
      <c r="H11" s="6">
        <v>11</v>
      </c>
      <c r="I11" s="6">
        <v>5</v>
      </c>
      <c r="J11" s="7">
        <v>204</v>
      </c>
      <c r="K11" s="8">
        <v>37</v>
      </c>
      <c r="L11" s="7">
        <v>532</v>
      </c>
      <c r="M11" s="8">
        <v>94</v>
      </c>
      <c r="N11" s="7">
        <v>594</v>
      </c>
      <c r="O11" s="8">
        <v>108</v>
      </c>
      <c r="P11" s="9">
        <f>+J11+L11+N11</f>
        <v>1330</v>
      </c>
      <c r="Q11" s="10">
        <f>+K11+M11+O11</f>
        <v>239</v>
      </c>
      <c r="R11" s="11">
        <f>IF(P11&lt;&gt;0,Q11/H11,"")</f>
        <v>21.727272727272727</v>
      </c>
      <c r="S11" s="12">
        <f>IF(P11&lt;&gt;0,P11/Q11,"")</f>
        <v>5.564853556485356</v>
      </c>
      <c r="T11" s="7">
        <v>2690.5</v>
      </c>
      <c r="U11" s="24">
        <f>IF(T11&lt;&gt;0,-(T11-P11)/T11,"")</f>
        <v>-0.5056680914328192</v>
      </c>
      <c r="V11" s="91">
        <f>67295+44281+11549+4526+1330</f>
        <v>128981</v>
      </c>
      <c r="W11" s="92">
        <f>8542+6209+1796+898+239</f>
        <v>17684</v>
      </c>
      <c r="X11" s="13">
        <f>IF(V11&lt;&gt;0,V11/W11,"")</f>
        <v>7.293655281610495</v>
      </c>
    </row>
    <row r="12" spans="1:24" s="29" customFormat="1" ht="22.5" customHeight="1">
      <c r="A12" s="85">
        <v>2</v>
      </c>
      <c r="B12" s="55"/>
      <c r="C12" s="14" t="s">
        <v>1</v>
      </c>
      <c r="D12" s="15">
        <v>38800</v>
      </c>
      <c r="E12" s="83" t="s">
        <v>23</v>
      </c>
      <c r="F12" s="83" t="s">
        <v>22</v>
      </c>
      <c r="G12" s="16">
        <v>58</v>
      </c>
      <c r="H12" s="17">
        <v>7</v>
      </c>
      <c r="I12" s="17">
        <v>18</v>
      </c>
      <c r="J12" s="18">
        <v>36</v>
      </c>
      <c r="K12" s="19">
        <v>6</v>
      </c>
      <c r="L12" s="18">
        <v>275</v>
      </c>
      <c r="M12" s="19">
        <v>37</v>
      </c>
      <c r="N12" s="18">
        <v>277</v>
      </c>
      <c r="O12" s="19">
        <v>45</v>
      </c>
      <c r="P12" s="20">
        <f>J12+L12+N12</f>
        <v>588</v>
      </c>
      <c r="Q12" s="21">
        <f>K12+M12+O12</f>
        <v>88</v>
      </c>
      <c r="R12" s="22">
        <f>IF(P12&lt;&gt;0,Q12/H12,"")</f>
        <v>12.571428571428571</v>
      </c>
      <c r="S12" s="23">
        <f>IF(P12&lt;&gt;0,P12/Q12,"")</f>
        <v>6.681818181818182</v>
      </c>
      <c r="T12" s="18">
        <v>662.5</v>
      </c>
      <c r="U12" s="24">
        <f>IF(T12&lt;&gt;0,-(T12-P12)/T12,"")</f>
        <v>-0.11245283018867924</v>
      </c>
      <c r="V12" s="89">
        <f>350945.5+222517.5+139156.5+40897.5+38142.5+25481.5+16036.5+2540+5715.5+4760+5176+3952+1523+1314+3068+3142.5+1229.5+588</f>
        <v>866186</v>
      </c>
      <c r="W12" s="90">
        <f>46256+31606+20219+8293+8608+6050+3760+524+1828+885+1287+758+233+204+640+566+226+88</f>
        <v>132031</v>
      </c>
      <c r="X12" s="26">
        <f>IF(V12&lt;&gt;0,V12/W12,"")</f>
        <v>6.560474434034432</v>
      </c>
    </row>
    <row r="13" spans="1:24" s="29" customFormat="1" ht="22.5" customHeight="1">
      <c r="A13" s="85">
        <v>3</v>
      </c>
      <c r="B13" s="55"/>
      <c r="C13" s="14" t="s">
        <v>28</v>
      </c>
      <c r="D13" s="15">
        <v>38793</v>
      </c>
      <c r="E13" s="83" t="s">
        <v>23</v>
      </c>
      <c r="F13" s="83" t="s">
        <v>29</v>
      </c>
      <c r="G13" s="16">
        <v>2</v>
      </c>
      <c r="H13" s="17">
        <v>1</v>
      </c>
      <c r="I13" s="17">
        <v>12</v>
      </c>
      <c r="J13" s="18">
        <v>63</v>
      </c>
      <c r="K13" s="19">
        <v>7</v>
      </c>
      <c r="L13" s="18">
        <v>97</v>
      </c>
      <c r="M13" s="19">
        <v>11</v>
      </c>
      <c r="N13" s="18">
        <v>90</v>
      </c>
      <c r="O13" s="19">
        <v>12</v>
      </c>
      <c r="P13" s="20">
        <f>J13+L13+N13</f>
        <v>250</v>
      </c>
      <c r="Q13" s="21">
        <f>K13+M13+O13</f>
        <v>30</v>
      </c>
      <c r="R13" s="22">
        <f>IF(P13&lt;&gt;0,Q13/H13,"")</f>
        <v>30</v>
      </c>
      <c r="S13" s="23">
        <f>IF(P13&lt;&gt;0,P13/Q13,"")</f>
        <v>8.333333333333334</v>
      </c>
      <c r="T13" s="18">
        <v>169</v>
      </c>
      <c r="U13" s="24">
        <f>IF(T13&lt;&gt;0,-(T13-P13)/T13,"")</f>
        <v>0.47928994082840237</v>
      </c>
      <c r="V13" s="89">
        <f>21147.5+3690+1708+783+1453+1727.5+1306.5+559+1606+100+314+250</f>
        <v>34644.5</v>
      </c>
      <c r="W13" s="90">
        <f>2248+452+253+99+248+260+197+81+374+17+58+30</f>
        <v>4317</v>
      </c>
      <c r="X13" s="26">
        <f>IF(V13&lt;&gt;0,V13/W13,"")</f>
        <v>8.025133194347926</v>
      </c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18"/>
      <c r="W14" s="25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93"/>
      <c r="W15" s="90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3"/>
      <c r="W16" s="90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>IF(P17&lt;&gt;0,Q17/H17,"")</f>
      </c>
      <c r="S17" s="23">
        <f>IF(P17&lt;&gt;0,P17/Q17,"")</f>
      </c>
      <c r="T17" s="18"/>
      <c r="U17" s="24"/>
      <c r="V17" s="18"/>
      <c r="W17" s="25"/>
      <c r="X17" s="26">
        <f>IF(V17&lt;&gt;0,V17/W17,"")</f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>IF(P18&lt;&gt;0,Q18/H18,"")</f>
      </c>
      <c r="S18" s="23">
        <f>IF(P18&lt;&gt;0,P18/Q18,"")</f>
      </c>
      <c r="T18" s="18"/>
      <c r="U18" s="24"/>
      <c r="V18" s="18"/>
      <c r="W18" s="25"/>
      <c r="X18" s="26">
        <f>IF(V18&lt;&gt;0,V18/W18,"")</f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>IF(P19&lt;&gt;0,Q19/H19,"")</f>
      </c>
      <c r="S19" s="23">
        <f>IF(P19&lt;&gt;0,P19/Q19,"")</f>
      </c>
      <c r="T19" s="18"/>
      <c r="U19" s="24"/>
      <c r="V19" s="18"/>
      <c r="W19" s="25"/>
      <c r="X19" s="26">
        <f>IF(V19&lt;&gt;0,V19/W19,"")</f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>IF(P20&lt;&gt;0,Q20/H20,"")</f>
      </c>
      <c r="S20" s="77">
        <f>IF(P20&lt;&gt;0,P20/Q20,"")</f>
      </c>
      <c r="T20" s="72"/>
      <c r="U20" s="78"/>
      <c r="V20" s="72"/>
      <c r="W20" s="79"/>
      <c r="X20" s="80">
        <f>IF(V20&lt;&gt;0,V20/W20,"")</f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18</v>
      </c>
      <c r="C22" s="87"/>
      <c r="D22" s="87"/>
      <c r="E22" s="88"/>
      <c r="F22" s="88"/>
      <c r="G22" s="50">
        <f>SUM(G11:G20)</f>
        <v>115</v>
      </c>
      <c r="H22" s="50">
        <f>SUM(H11:H20)</f>
        <v>19</v>
      </c>
      <c r="I22" s="49"/>
      <c r="J22" s="44"/>
      <c r="K22" s="45"/>
      <c r="L22" s="44"/>
      <c r="M22" s="45"/>
      <c r="N22" s="44"/>
      <c r="O22" s="45"/>
      <c r="P22" s="52">
        <f>SUM(P11:P20)</f>
        <v>2168</v>
      </c>
      <c r="Q22" s="53">
        <f>SUM(Q11:Q20)</f>
        <v>357</v>
      </c>
      <c r="R22" s="51"/>
      <c r="S22" s="46"/>
      <c r="T22" s="44"/>
      <c r="U22" s="47"/>
      <c r="V22" s="52">
        <f>SUM(V11:V20)</f>
        <v>1029811.5</v>
      </c>
      <c r="W22" s="53">
        <f>SUM(W11:W20)</f>
        <v>154032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2006-04-10T12:01:29Z</cp:lastPrinted>
  <dcterms:created xsi:type="dcterms:W3CDTF">2006-03-27T14:17:33Z</dcterms:created>
  <dcterms:modified xsi:type="dcterms:W3CDTF">2006-08-01T14:43:54Z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