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Örnek tablo haftasonu" sheetId="1" r:id="rId1"/>
  </sheets>
  <definedNames>
    <definedName name="_xlnm.Print_Area" localSheetId="0">'Örnek tablo haftasonu'!$A$1:$X$33</definedName>
  </definedNames>
  <calcPr fullCalcOnLoad="1"/>
</workbook>
</file>

<file path=xl/sharedStrings.xml><?xml version="1.0" encoding="utf-8"?>
<sst xmlns="http://schemas.openxmlformats.org/spreadsheetml/2006/main" count="52" uniqueCount="35">
  <si>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</si>
  <si>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</si>
  <si>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</si>
  <si>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</si>
  <si>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</si>
  <si>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</si>
  <si>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</si>
  <si>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</si>
  <si>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</si>
  <si>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</si>
  <si>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</si>
  <si>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</si>
  <si>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</si>
  <si>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</si>
  <si>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</si>
  <si>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</si>
  <si>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</si>
  <si>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</si>
  <si>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</si>
  <si>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</si>
  <si>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</si>
  <si>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</si>
  <si>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</si>
  <si>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WEEKEND: 07 - 09 July' 2006</t>
  </si>
  <si>
    <t>SHEITAN</t>
  </si>
  <si>
    <t>BARBAR FILM</t>
  </si>
  <si>
    <t>ROMANCE&amp;CIGARETTES</t>
  </si>
  <si>
    <t>D PRODUCTIONS</t>
  </si>
  <si>
    <t>WEDDINDATE,THE</t>
  </si>
  <si>
    <t>AVSAR FILM</t>
  </si>
  <si>
    <t>PEINDRE OU FAIRE L'AMOUR</t>
  </si>
  <si>
    <t>SUGAR WORKZ</t>
  </si>
  <si>
    <t>BUBBA HO-TEP</t>
  </si>
  <si>
    <t>SKY FIGTERS</t>
  </si>
  <si>
    <t>R FILM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</si>
</sst>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30"/>
      <color indexed="10"/>
      <name val="Arial"/>
      <family val="2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17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169" fontId="10" fillId="0" borderId="1" xfId="15" applyNumberFormat="1" applyFont="1" applyFill="1" applyBorder="1" applyAlignment="1" applyProtection="1">
      <alignment vertical="center"/>
      <protection locked="0"/>
    </xf>
    <xf numFmtId="180" fontId="10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>
      <alignment vertical="center"/>
    </xf>
    <xf numFmtId="17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169" fontId="10" fillId="0" borderId="1" xfId="15" applyNumberFormat="1" applyFont="1" applyFill="1" applyBorder="1" applyAlignment="1">
      <alignment vertical="center"/>
    </xf>
    <xf numFmtId="180" fontId="10" fillId="0" borderId="1" xfId="15" applyNumberFormat="1" applyFont="1" applyFill="1" applyBorder="1" applyAlignment="1">
      <alignment vertical="center"/>
    </xf>
    <xf numFmtId="169" fontId="10" fillId="0" borderId="1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169" fontId="10" fillId="0" borderId="1" xfId="0" applyNumberFormat="1" applyFont="1" applyFill="1" applyBorder="1" applyAlignment="1" applyProtection="1">
      <alignment vertical="center"/>
      <protection locked="0"/>
    </xf>
    <xf numFmtId="180" fontId="10" fillId="0" borderId="1" xfId="0" applyNumberFormat="1" applyFont="1" applyFill="1" applyBorder="1" applyAlignment="1" applyProtection="1">
      <alignment vertical="center"/>
      <protection locked="0"/>
    </xf>
    <xf numFmtId="169" fontId="10" fillId="0" borderId="1" xfId="21" applyNumberFormat="1" applyFont="1" applyFill="1" applyBorder="1" applyAlignment="1" applyProtection="1">
      <alignment vertical="center"/>
      <protection/>
    </xf>
    <xf numFmtId="169" fontId="10" fillId="0" borderId="1" xfId="15" applyNumberFormat="1" applyFont="1" applyFill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/>
      <protection/>
    </xf>
    <xf numFmtId="174" fontId="13" fillId="0" borderId="1" xfId="0" applyNumberFormat="1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175" fontId="13" fillId="0" borderId="1" xfId="15" applyNumberFormat="1" applyFont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vertical="center"/>
      <protection/>
    </xf>
    <xf numFmtId="175" fontId="16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1" xfId="15" applyNumberFormat="1" applyFont="1" applyBorder="1" applyAlignment="1" applyProtection="1">
      <alignment horizontal="right" vertical="center"/>
      <protection/>
    </xf>
    <xf numFmtId="169" fontId="13" fillId="0" borderId="1" xfId="15" applyNumberFormat="1" applyFont="1" applyBorder="1" applyAlignment="1" applyProtection="1">
      <alignment vertical="center"/>
      <protection/>
    </xf>
    <xf numFmtId="170" fontId="13" fillId="0" borderId="1" xfId="15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175" fontId="11" fillId="0" borderId="1" xfId="0" applyNumberFormat="1" applyFont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169" fontId="15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 applyProtection="1">
      <alignment vertical="center"/>
      <protection/>
    </xf>
    <xf numFmtId="180" fontId="10" fillId="3" borderId="1" xfId="15" applyNumberFormat="1" applyFont="1" applyFill="1" applyBorder="1" applyAlignment="1">
      <alignment vertical="center"/>
    </xf>
    <xf numFmtId="177" fontId="10" fillId="3" borderId="1" xfId="15" applyNumberFormat="1" applyFont="1" applyFill="1" applyBorder="1" applyAlignment="1">
      <alignment vertical="center"/>
    </xf>
    <xf numFmtId="169" fontId="15" fillId="3" borderId="1" xfId="15" applyNumberFormat="1" applyFont="1" applyFill="1" applyBorder="1" applyAlignment="1">
      <alignment vertical="center"/>
    </xf>
    <xf numFmtId="169" fontId="15" fillId="3" borderId="1" xfId="0" applyNumberFormat="1" applyFont="1" applyFill="1" applyBorder="1" applyAlignment="1">
      <alignment vertical="center"/>
    </xf>
    <xf numFmtId="180" fontId="10" fillId="3" borderId="1" xfId="0" applyNumberFormat="1" applyFont="1" applyFill="1" applyBorder="1" applyAlignment="1">
      <alignment vertical="center"/>
    </xf>
    <xf numFmtId="176" fontId="10" fillId="3" borderId="1" xfId="21" applyNumberFormat="1" applyFont="1" applyFill="1" applyBorder="1" applyAlignment="1">
      <alignment vertical="center"/>
    </xf>
    <xf numFmtId="177" fontId="10" fillId="3" borderId="1" xfId="21" applyNumberFormat="1" applyFont="1" applyFill="1" applyBorder="1" applyAlignment="1" applyProtection="1">
      <alignment vertical="center"/>
      <protection/>
    </xf>
    <xf numFmtId="177" fontId="10" fillId="3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 applyProtection="1">
      <alignment horizontal="center" vertical="center" wrapText="1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9" fillId="0" borderId="1" xfId="0" applyFont="1" applyBorder="1" applyAlignment="1" applyProtection="1">
      <alignment horizontal="center" vertical="center"/>
      <protection/>
    </xf>
    <xf numFmtId="175" fontId="29" fillId="0" borderId="1" xfId="0" applyNumberFormat="1" applyFont="1" applyBorder="1" applyAlignment="1" applyProtection="1">
      <alignment horizontal="center" vertical="center"/>
      <protection/>
    </xf>
    <xf numFmtId="0" fontId="30" fillId="4" borderId="1" xfId="0" applyFont="1" applyFill="1" applyBorder="1" applyAlignment="1" applyProtection="1">
      <alignment horizontal="center" vertical="center"/>
      <protection/>
    </xf>
    <xf numFmtId="3" fontId="30" fillId="4" borderId="1" xfId="0" applyNumberFormat="1" applyFont="1" applyFill="1" applyBorder="1" applyAlignment="1" applyProtection="1">
      <alignment horizontal="center" vertical="center"/>
      <protection/>
    </xf>
    <xf numFmtId="175" fontId="30" fillId="4" borderId="1" xfId="0" applyNumberFormat="1" applyFont="1" applyFill="1" applyBorder="1" applyAlignment="1" applyProtection="1">
      <alignment vertical="center"/>
      <protection/>
    </xf>
    <xf numFmtId="172" fontId="30" fillId="4" borderId="1" xfId="0" applyNumberFormat="1" applyFont="1" applyFill="1" applyBorder="1" applyAlignment="1" applyProtection="1">
      <alignment vertical="center"/>
      <protection/>
    </xf>
    <xf numFmtId="172" fontId="30" fillId="4" borderId="1" xfId="0" applyNumberFormat="1" applyFont="1" applyFill="1" applyBorder="1" applyAlignment="1" applyProtection="1">
      <alignment horizontal="right" vertical="center"/>
      <protection/>
    </xf>
    <xf numFmtId="169" fontId="30" fillId="4" borderId="1" xfId="0" applyNumberFormat="1" applyFont="1" applyFill="1" applyBorder="1" applyAlignment="1" applyProtection="1">
      <alignment vertical="center"/>
      <protection/>
    </xf>
    <xf numFmtId="176" fontId="30" fillId="4" borderId="1" xfId="21" applyNumberFormat="1" applyFont="1" applyFill="1" applyBorder="1" applyAlignment="1" applyProtection="1">
      <alignment vertical="center"/>
      <protection/>
    </xf>
    <xf numFmtId="175" fontId="30" fillId="4" borderId="1" xfId="0" applyNumberFormat="1" applyFont="1" applyFill="1" applyBorder="1" applyAlignment="1" applyProtection="1">
      <alignment horizontal="right" vertical="center"/>
      <protection/>
    </xf>
    <xf numFmtId="1" fontId="30" fillId="4" borderId="1" xfId="0" applyNumberFormat="1" applyFont="1" applyFill="1" applyBorder="1" applyAlignment="1" applyProtection="1">
      <alignment horizontal="center" vertical="center"/>
      <protection/>
    </xf>
    <xf numFmtId="170" fontId="30" fillId="4" borderId="1" xfId="0" applyNumberFormat="1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30" fillId="4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center" vertical="center" wrapText="1"/>
      <protection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/>
      <protection/>
    </xf>
    <xf numFmtId="0" fontId="28" fillId="6" borderId="1" xfId="0" applyFont="1" applyFill="1" applyBorder="1" applyAlignment="1">
      <alignment horizontal="center" vertical="center"/>
    </xf>
    <xf numFmtId="180" fontId="31" fillId="3" borderId="1" xfId="15" applyNumberFormat="1" applyFont="1" applyFill="1" applyBorder="1" applyAlignment="1" applyProtection="1">
      <alignment vertical="center"/>
      <protection/>
    </xf>
    <xf numFmtId="180" fontId="31" fillId="3" borderId="1" xfId="15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5261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22860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14</xdr:col>
      <xdr:colOff>419100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9886950"/>
          <a:ext cx="10810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55" zoomScaleNormal="55" workbookViewId="0" topLeftCell="A1">
      <selection activeCell="Q8" sqref="Q8"/>
    </sheetView>
  </sheetViews>
  <sheetFormatPr defaultColWidth="9.140625" defaultRowHeight="12.75"/>
  <cols>
    <col min="1" max="1" width="3.57421875" style="17" bestFit="1" customWidth="1"/>
    <col min="2" max="2" width="1.7109375" style="58" customWidth="1"/>
    <col min="3" max="3" width="31.28125" style="24" customWidth="1"/>
    <col min="4" max="4" width="9.8515625" style="24" bestFit="1" customWidth="1"/>
    <col min="5" max="5" width="15.28125" style="24" customWidth="1"/>
    <col min="6" max="6" width="15.28125" style="59" customWidth="1"/>
    <col min="7" max="7" width="5.57421875" style="60" bestFit="1" customWidth="1"/>
    <col min="8" max="8" width="7.57421875" style="60" bestFit="1" customWidth="1"/>
    <col min="9" max="9" width="9.28125" style="60" customWidth="1"/>
    <col min="10" max="10" width="16.140625" style="24" customWidth="1"/>
    <col min="11" max="11" width="6.7109375" style="24" bestFit="1" customWidth="1"/>
    <col min="12" max="12" width="16.140625" style="24" customWidth="1"/>
    <col min="13" max="13" width="7.140625" style="24" bestFit="1" customWidth="1"/>
    <col min="14" max="14" width="16.140625" style="24" customWidth="1"/>
    <col min="15" max="15" width="7.140625" style="24" bestFit="1" customWidth="1"/>
    <col min="16" max="16" width="19.28125" style="61" customWidth="1"/>
    <col min="17" max="17" width="11.421875" style="24" customWidth="1"/>
    <col min="18" max="19" width="14.7109375" style="24" bestFit="1" customWidth="1"/>
    <col min="20" max="20" width="10.57421875" style="62" bestFit="1" customWidth="1"/>
    <col min="21" max="21" width="9.28125" style="24" bestFit="1" customWidth="1"/>
    <col min="22" max="22" width="11.57421875" style="62" bestFit="1" customWidth="1"/>
    <col min="23" max="23" width="8.140625" style="24" bestFit="1" customWidth="1"/>
    <col min="24" max="24" width="9.28125" style="24" bestFit="1" customWidth="1"/>
    <col min="25" max="25" width="38.57421875" style="24" customWidth="1"/>
    <col min="26" max="26" width="38.57421875" style="25" customWidth="1"/>
    <col min="27" max="29" width="38.57421875" style="24" customWidth="1"/>
    <col min="30" max="30" width="1.57421875" style="24" bestFit="1" customWidth="1"/>
    <col min="31" max="16384" width="38.57421875" style="24" customWidth="1"/>
  </cols>
  <sheetData>
    <row r="1" spans="1:24" ht="38.25">
      <c r="A1" s="93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50.25">
      <c r="A2" s="95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37.5" customHeight="1">
      <c r="A3" s="26"/>
      <c r="B3" s="26"/>
      <c r="C3" s="27"/>
      <c r="D3" s="26"/>
      <c r="E3" s="26"/>
      <c r="F3" s="26"/>
      <c r="G3" s="28"/>
      <c r="H3" s="28"/>
      <c r="I3" s="28"/>
      <c r="J3" s="26"/>
      <c r="K3" s="26"/>
      <c r="L3" s="26"/>
      <c r="M3" s="26"/>
      <c r="N3" s="26"/>
      <c r="O3" s="97" t="s">
        <v>23</v>
      </c>
      <c r="P3" s="98"/>
      <c r="Q3" s="98"/>
      <c r="R3" s="98"/>
      <c r="S3" s="98"/>
      <c r="T3" s="98"/>
      <c r="U3" s="98"/>
      <c r="V3" s="98"/>
      <c r="W3" s="98"/>
      <c r="X3" s="99"/>
    </row>
    <row r="4" spans="1:24" s="29" customFormat="1" ht="45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6" s="31" customFormat="1" ht="18">
      <c r="A5" s="30"/>
      <c r="B5" s="22"/>
      <c r="C5" s="91" t="s">
        <v>0</v>
      </c>
      <c r="D5" s="92" t="s">
        <v>8</v>
      </c>
      <c r="E5" s="92" t="s">
        <v>1</v>
      </c>
      <c r="F5" s="92" t="s">
        <v>19</v>
      </c>
      <c r="G5" s="92" t="s">
        <v>9</v>
      </c>
      <c r="H5" s="92" t="s">
        <v>10</v>
      </c>
      <c r="I5" s="92" t="s">
        <v>11</v>
      </c>
      <c r="J5" s="89" t="s">
        <v>2</v>
      </c>
      <c r="K5" s="89"/>
      <c r="L5" s="89" t="s">
        <v>3</v>
      </c>
      <c r="M5" s="89"/>
      <c r="N5" s="89" t="s">
        <v>4</v>
      </c>
      <c r="O5" s="89"/>
      <c r="P5" s="89" t="s">
        <v>12</v>
      </c>
      <c r="Q5" s="89"/>
      <c r="R5" s="89"/>
      <c r="S5" s="89"/>
      <c r="T5" s="89" t="s">
        <v>13</v>
      </c>
      <c r="U5" s="89"/>
      <c r="V5" s="89" t="s">
        <v>14</v>
      </c>
      <c r="W5" s="89"/>
      <c r="X5" s="89"/>
      <c r="Z5" s="32"/>
    </row>
    <row r="6" spans="1:26" s="31" customFormat="1" ht="30">
      <c r="A6" s="33"/>
      <c r="B6" s="23"/>
      <c r="C6" s="91"/>
      <c r="D6" s="92"/>
      <c r="E6" s="89"/>
      <c r="F6" s="89"/>
      <c r="G6" s="92"/>
      <c r="H6" s="92"/>
      <c r="I6" s="92"/>
      <c r="J6" s="77" t="s">
        <v>7</v>
      </c>
      <c r="K6" s="77" t="s">
        <v>6</v>
      </c>
      <c r="L6" s="77" t="s">
        <v>7</v>
      </c>
      <c r="M6" s="77" t="s">
        <v>6</v>
      </c>
      <c r="N6" s="77" t="s">
        <v>7</v>
      </c>
      <c r="O6" s="77" t="s">
        <v>6</v>
      </c>
      <c r="P6" s="76" t="s">
        <v>7</v>
      </c>
      <c r="Q6" s="76" t="s">
        <v>6</v>
      </c>
      <c r="R6" s="75" t="s">
        <v>15</v>
      </c>
      <c r="S6" s="75" t="s">
        <v>16</v>
      </c>
      <c r="T6" s="78" t="s">
        <v>7</v>
      </c>
      <c r="U6" s="77" t="s">
        <v>5</v>
      </c>
      <c r="V6" s="78" t="s">
        <v>7</v>
      </c>
      <c r="W6" s="77" t="s">
        <v>6</v>
      </c>
      <c r="X6" s="75" t="s">
        <v>16</v>
      </c>
      <c r="Z6" s="32"/>
    </row>
    <row r="7" spans="1:26" s="31" customFormat="1" ht="18">
      <c r="A7" s="34">
        <v>1</v>
      </c>
      <c r="B7" s="18"/>
      <c r="C7" s="1" t="s">
        <v>24</v>
      </c>
      <c r="D7" s="2">
        <v>38898</v>
      </c>
      <c r="E7" s="3" t="s">
        <v>22</v>
      </c>
      <c r="F7" s="3" t="s">
        <v>25</v>
      </c>
      <c r="G7" s="63">
        <v>31</v>
      </c>
      <c r="H7" s="63">
        <v>31</v>
      </c>
      <c r="I7" s="63">
        <v>2</v>
      </c>
      <c r="J7" s="4">
        <v>5245</v>
      </c>
      <c r="K7" s="5">
        <v>814</v>
      </c>
      <c r="L7" s="4">
        <v>7792</v>
      </c>
      <c r="M7" s="5">
        <v>1071</v>
      </c>
      <c r="N7" s="4">
        <v>10955</v>
      </c>
      <c r="O7" s="5">
        <v>1396</v>
      </c>
      <c r="P7" s="65">
        <f>+J7+L7+N7</f>
        <v>23992</v>
      </c>
      <c r="Q7" s="102">
        <f>+K7+M7+O7</f>
        <v>3281</v>
      </c>
      <c r="R7" s="67">
        <f>+Q7/H7</f>
        <v>105.83870967741936</v>
      </c>
      <c r="S7" s="68">
        <f>+P7/Q7</f>
        <v>7.312404754647973</v>
      </c>
      <c r="T7" s="4">
        <v>36600</v>
      </c>
      <c r="U7" s="72">
        <f>(+T7-P7)/T7</f>
        <v>0.3444808743169399</v>
      </c>
      <c r="V7" s="4">
        <v>81720.5</v>
      </c>
      <c r="W7" s="5">
        <v>10339</v>
      </c>
      <c r="X7" s="73">
        <f>V7/W7</f>
        <v>7.904100976883645</v>
      </c>
      <c r="Z7" s="32"/>
    </row>
    <row r="8" spans="1:26" s="35" customFormat="1" ht="18">
      <c r="A8" s="34">
        <v>2</v>
      </c>
      <c r="B8" s="19"/>
      <c r="C8" s="6" t="s">
        <v>26</v>
      </c>
      <c r="D8" s="7">
        <v>38898</v>
      </c>
      <c r="E8" s="8" t="s">
        <v>22</v>
      </c>
      <c r="F8" s="8" t="s">
        <v>27</v>
      </c>
      <c r="G8" s="64">
        <v>7</v>
      </c>
      <c r="H8" s="64">
        <v>7</v>
      </c>
      <c r="I8" s="64">
        <v>2</v>
      </c>
      <c r="J8" s="9">
        <v>4161.5</v>
      </c>
      <c r="K8" s="10">
        <v>500</v>
      </c>
      <c r="L8" s="9">
        <v>4961.5</v>
      </c>
      <c r="M8" s="10">
        <v>587</v>
      </c>
      <c r="N8" s="9">
        <v>5942.5</v>
      </c>
      <c r="O8" s="10">
        <v>708</v>
      </c>
      <c r="P8" s="69">
        <f>SUM(J8+L8+N8)</f>
        <v>15065.5</v>
      </c>
      <c r="Q8" s="103">
        <f>SUM(K8+M8+O8)</f>
        <v>1795</v>
      </c>
      <c r="R8" s="67">
        <f>+Q8/H8</f>
        <v>256.42857142857144</v>
      </c>
      <c r="S8" s="68">
        <f>+P8/Q8</f>
        <v>8.393036211699163</v>
      </c>
      <c r="T8" s="9">
        <v>24872.5</v>
      </c>
      <c r="U8" s="72">
        <f aca="true" t="shared" si="0" ref="U8:U31">(+T8-P8)/T8</f>
        <v>0.39429088350588</v>
      </c>
      <c r="V8" s="9">
        <v>59195.5</v>
      </c>
      <c r="W8" s="10">
        <v>6996</v>
      </c>
      <c r="X8" s="74">
        <f>V8/W8</f>
        <v>8.4613350485992</v>
      </c>
      <c r="Z8" s="36"/>
    </row>
    <row r="9" spans="1:26" s="35" customFormat="1" ht="18">
      <c r="A9" s="34">
        <v>3</v>
      </c>
      <c r="B9" s="19"/>
      <c r="C9" s="1" t="s">
        <v>33</v>
      </c>
      <c r="D9" s="2">
        <v>38702</v>
      </c>
      <c r="E9" s="3" t="s">
        <v>22</v>
      </c>
      <c r="F9" s="8" t="s">
        <v>34</v>
      </c>
      <c r="G9" s="63">
        <v>10</v>
      </c>
      <c r="H9" s="63">
        <v>10</v>
      </c>
      <c r="I9" s="63">
        <v>4</v>
      </c>
      <c r="J9" s="9">
        <v>391</v>
      </c>
      <c r="K9" s="10">
        <v>57</v>
      </c>
      <c r="L9" s="9">
        <v>910.5</v>
      </c>
      <c r="M9" s="10">
        <v>142</v>
      </c>
      <c r="N9" s="9">
        <v>1502</v>
      </c>
      <c r="O9" s="10">
        <v>237</v>
      </c>
      <c r="P9" s="69">
        <f>+N9+L9+J9</f>
        <v>2803.5</v>
      </c>
      <c r="Q9" s="103">
        <f>+O9+M9+K9</f>
        <v>436</v>
      </c>
      <c r="R9" s="67">
        <f aca="true" t="shared" si="1" ref="R9:R31">+Q9/H9</f>
        <v>43.6</v>
      </c>
      <c r="S9" s="68">
        <f aca="true" t="shared" si="2" ref="S9:S31">+P9/Q9</f>
        <v>6.430045871559633</v>
      </c>
      <c r="T9" s="9">
        <v>1012</v>
      </c>
      <c r="U9" s="72">
        <f t="shared" si="0"/>
        <v>-1.7702569169960474</v>
      </c>
      <c r="V9" s="9">
        <v>139389</v>
      </c>
      <c r="W9" s="10">
        <v>16399</v>
      </c>
      <c r="X9" s="68">
        <f>+V9/W9</f>
        <v>8.49984755167998</v>
      </c>
      <c r="Z9" s="36"/>
    </row>
    <row r="10" spans="1:27" s="38" customFormat="1" ht="18">
      <c r="A10" s="34">
        <v>4</v>
      </c>
      <c r="B10" s="20"/>
      <c r="C10" s="6" t="s">
        <v>28</v>
      </c>
      <c r="D10" s="7">
        <v>38702</v>
      </c>
      <c r="E10" s="8" t="s">
        <v>22</v>
      </c>
      <c r="F10" s="8" t="s">
        <v>29</v>
      </c>
      <c r="G10" s="64">
        <v>10</v>
      </c>
      <c r="H10" s="64">
        <v>5</v>
      </c>
      <c r="I10" s="64">
        <v>16</v>
      </c>
      <c r="J10" s="9">
        <v>502.5</v>
      </c>
      <c r="K10" s="10">
        <v>89</v>
      </c>
      <c r="L10" s="9">
        <v>844.5</v>
      </c>
      <c r="M10" s="10">
        <v>137</v>
      </c>
      <c r="N10" s="9">
        <v>786.5</v>
      </c>
      <c r="O10" s="10">
        <v>124</v>
      </c>
      <c r="P10" s="69">
        <f>J10+L10+N10</f>
        <v>2133.5</v>
      </c>
      <c r="Q10" s="103">
        <f>K10+M10+O10</f>
        <v>350</v>
      </c>
      <c r="R10" s="67">
        <f t="shared" si="1"/>
        <v>70</v>
      </c>
      <c r="S10" s="68">
        <f t="shared" si="2"/>
        <v>6.095714285714286</v>
      </c>
      <c r="T10" s="9">
        <v>472</v>
      </c>
      <c r="U10" s="72">
        <f t="shared" si="0"/>
        <v>-3.520127118644068</v>
      </c>
      <c r="V10" s="11">
        <v>139389</v>
      </c>
      <c r="W10" s="12">
        <v>16399</v>
      </c>
      <c r="X10" s="74">
        <f>V10/W10</f>
        <v>8.49984755167998</v>
      </c>
      <c r="Y10" s="37"/>
      <c r="AA10" s="37"/>
    </row>
    <row r="11" spans="1:26" s="20" customFormat="1" ht="18">
      <c r="A11" s="34">
        <v>5</v>
      </c>
      <c r="C11" s="1" t="s">
        <v>32</v>
      </c>
      <c r="D11" s="2">
        <v>38905</v>
      </c>
      <c r="E11" s="3" t="s">
        <v>22</v>
      </c>
      <c r="F11" s="3" t="s">
        <v>22</v>
      </c>
      <c r="G11" s="63">
        <v>1</v>
      </c>
      <c r="H11" s="63">
        <v>6</v>
      </c>
      <c r="I11" s="63">
        <v>6</v>
      </c>
      <c r="J11" s="4">
        <v>535</v>
      </c>
      <c r="K11" s="5">
        <v>61</v>
      </c>
      <c r="L11" s="4">
        <v>928.5</v>
      </c>
      <c r="M11" s="5">
        <v>95</v>
      </c>
      <c r="N11" s="4">
        <v>534.5</v>
      </c>
      <c r="O11" s="5">
        <v>56</v>
      </c>
      <c r="P11" s="65">
        <f>+J11+L11+N11</f>
        <v>1998</v>
      </c>
      <c r="Q11" s="102">
        <f>+K11+M11+O11</f>
        <v>212</v>
      </c>
      <c r="R11" s="67">
        <f t="shared" si="1"/>
        <v>35.333333333333336</v>
      </c>
      <c r="S11" s="68">
        <f t="shared" si="2"/>
        <v>9.424528301886792</v>
      </c>
      <c r="T11" s="4">
        <v>0</v>
      </c>
      <c r="U11" s="72">
        <v>0</v>
      </c>
      <c r="V11" s="4">
        <v>1998</v>
      </c>
      <c r="W11" s="5">
        <v>212</v>
      </c>
      <c r="X11" s="73">
        <f>V11/W11</f>
        <v>9.424528301886792</v>
      </c>
      <c r="Y11" s="37"/>
      <c r="Z11" s="37"/>
    </row>
    <row r="12" spans="1:26" s="20" customFormat="1" ht="18">
      <c r="A12" s="34">
        <v>6</v>
      </c>
      <c r="C12" s="6" t="s">
        <v>30</v>
      </c>
      <c r="D12" s="7">
        <v>38870</v>
      </c>
      <c r="E12" s="8" t="s">
        <v>22</v>
      </c>
      <c r="F12" s="8" t="s">
        <v>31</v>
      </c>
      <c r="G12" s="64">
        <v>5</v>
      </c>
      <c r="H12" s="64">
        <v>5</v>
      </c>
      <c r="I12" s="64">
        <v>5</v>
      </c>
      <c r="J12" s="9">
        <v>81</v>
      </c>
      <c r="K12" s="10">
        <v>13</v>
      </c>
      <c r="L12" s="9">
        <v>221.5</v>
      </c>
      <c r="M12" s="10">
        <v>33</v>
      </c>
      <c r="N12" s="9">
        <v>242</v>
      </c>
      <c r="O12" s="10">
        <v>33</v>
      </c>
      <c r="P12" s="69">
        <f>SUM(J12+L12+N12)</f>
        <v>544.5</v>
      </c>
      <c r="Q12" s="103">
        <f>SUM(K12+M12+O12)</f>
        <v>79</v>
      </c>
      <c r="R12" s="67">
        <f t="shared" si="1"/>
        <v>15.8</v>
      </c>
      <c r="S12" s="68">
        <f t="shared" si="2"/>
        <v>6.8924050632911396</v>
      </c>
      <c r="T12" s="9">
        <v>1653</v>
      </c>
      <c r="U12" s="72">
        <f t="shared" si="0"/>
        <v>0.6705989110707804</v>
      </c>
      <c r="V12" s="9">
        <v>42299.5</v>
      </c>
      <c r="W12" s="10">
        <v>5199</v>
      </c>
      <c r="X12" s="74">
        <f>V12/W12</f>
        <v>8.136083862281208</v>
      </c>
      <c r="Y12" s="39"/>
      <c r="Z12" s="39"/>
    </row>
    <row r="13" spans="1:26" s="20" customFormat="1" ht="18">
      <c r="A13" s="34">
        <v>7</v>
      </c>
      <c r="C13" s="1"/>
      <c r="D13" s="2"/>
      <c r="E13" s="3"/>
      <c r="F13" s="3"/>
      <c r="G13" s="63"/>
      <c r="H13" s="63"/>
      <c r="I13" s="63"/>
      <c r="J13" s="4"/>
      <c r="K13" s="5"/>
      <c r="L13" s="4"/>
      <c r="M13" s="5"/>
      <c r="N13" s="4"/>
      <c r="O13" s="5"/>
      <c r="P13" s="65">
        <f>+J13+L13+N13</f>
        <v>0</v>
      </c>
      <c r="Q13" s="66">
        <f>+K13+M13+O13</f>
        <v>0</v>
      </c>
      <c r="R13" s="67" t="e">
        <f t="shared" si="1"/>
        <v>#DIV/0!</v>
      </c>
      <c r="S13" s="68" t="e">
        <f t="shared" si="2"/>
        <v>#DIV/0!</v>
      </c>
      <c r="T13" s="4"/>
      <c r="U13" s="72" t="e">
        <f t="shared" si="0"/>
        <v>#DIV/0!</v>
      </c>
      <c r="V13" s="4"/>
      <c r="W13" s="5"/>
      <c r="X13" s="73" t="e">
        <f>V13/W13</f>
        <v>#DIV/0!</v>
      </c>
      <c r="Y13" s="37"/>
      <c r="Z13" s="37"/>
    </row>
    <row r="14" spans="1:26" s="20" customFormat="1" ht="18">
      <c r="A14" s="34">
        <v>8</v>
      </c>
      <c r="C14" s="1"/>
      <c r="D14" s="2"/>
      <c r="E14" s="3"/>
      <c r="F14" s="8"/>
      <c r="G14" s="63"/>
      <c r="H14" s="63"/>
      <c r="I14" s="63"/>
      <c r="J14" s="9"/>
      <c r="K14" s="10"/>
      <c r="L14" s="9"/>
      <c r="M14" s="10"/>
      <c r="N14" s="9"/>
      <c r="O14" s="10"/>
      <c r="P14" s="69">
        <f>+N14+L14+J14</f>
        <v>0</v>
      </c>
      <c r="Q14" s="67">
        <f>+O14+M14+K14</f>
        <v>0</v>
      </c>
      <c r="R14" s="67" t="e">
        <f t="shared" si="1"/>
        <v>#DIV/0!</v>
      </c>
      <c r="S14" s="68" t="e">
        <f t="shared" si="2"/>
        <v>#DIV/0!</v>
      </c>
      <c r="T14" s="9"/>
      <c r="U14" s="72" t="e">
        <f t="shared" si="0"/>
        <v>#DIV/0!</v>
      </c>
      <c r="V14" s="9"/>
      <c r="W14" s="10"/>
      <c r="X14" s="68" t="e">
        <f>+V14/W14</f>
        <v>#DIV/0!</v>
      </c>
      <c r="Y14" s="37"/>
      <c r="Z14" s="37"/>
    </row>
    <row r="15" spans="1:26" s="20" customFormat="1" ht="18">
      <c r="A15" s="34">
        <v>9</v>
      </c>
      <c r="C15" s="6"/>
      <c r="D15" s="7"/>
      <c r="E15" s="8"/>
      <c r="F15" s="8"/>
      <c r="G15" s="64"/>
      <c r="H15" s="64"/>
      <c r="I15" s="64"/>
      <c r="J15" s="11"/>
      <c r="K15" s="12"/>
      <c r="L15" s="11"/>
      <c r="M15" s="12"/>
      <c r="N15" s="11"/>
      <c r="O15" s="12"/>
      <c r="P15" s="70">
        <f aca="true" t="shared" si="3" ref="P15:Q17">J15+L15+N15</f>
        <v>0</v>
      </c>
      <c r="Q15" s="71">
        <f t="shared" si="3"/>
        <v>0</v>
      </c>
      <c r="R15" s="67" t="e">
        <f t="shared" si="1"/>
        <v>#DIV/0!</v>
      </c>
      <c r="S15" s="68" t="e">
        <f t="shared" si="2"/>
        <v>#DIV/0!</v>
      </c>
      <c r="T15" s="11"/>
      <c r="U15" s="72" t="e">
        <f t="shared" si="0"/>
        <v>#DIV/0!</v>
      </c>
      <c r="V15" s="11"/>
      <c r="W15" s="12"/>
      <c r="X15" s="68" t="e">
        <f>+V15/W15</f>
        <v>#DIV/0!</v>
      </c>
      <c r="Y15" s="37"/>
      <c r="Z15" s="37"/>
    </row>
    <row r="16" spans="1:26" s="20" customFormat="1" ht="18">
      <c r="A16" s="34">
        <v>10</v>
      </c>
      <c r="C16" s="6"/>
      <c r="D16" s="7"/>
      <c r="E16" s="8"/>
      <c r="F16" s="8"/>
      <c r="G16" s="64"/>
      <c r="H16" s="64"/>
      <c r="I16" s="64"/>
      <c r="J16" s="9"/>
      <c r="K16" s="10"/>
      <c r="L16" s="9"/>
      <c r="M16" s="10"/>
      <c r="N16" s="9"/>
      <c r="O16" s="10"/>
      <c r="P16" s="69">
        <f t="shared" si="3"/>
        <v>0</v>
      </c>
      <c r="Q16" s="67">
        <f t="shared" si="3"/>
        <v>0</v>
      </c>
      <c r="R16" s="67" t="e">
        <f t="shared" si="1"/>
        <v>#DIV/0!</v>
      </c>
      <c r="S16" s="68" t="e">
        <f t="shared" si="2"/>
        <v>#DIV/0!</v>
      </c>
      <c r="T16" s="9"/>
      <c r="U16" s="72" t="e">
        <f t="shared" si="0"/>
        <v>#DIV/0!</v>
      </c>
      <c r="V16" s="9"/>
      <c r="W16" s="10"/>
      <c r="X16" s="74" t="e">
        <f>V16/W16</f>
        <v>#DIV/0!</v>
      </c>
      <c r="Y16" s="37"/>
      <c r="Z16" s="37"/>
    </row>
    <row r="17" spans="1:26" s="20" customFormat="1" ht="18">
      <c r="A17" s="34">
        <v>11</v>
      </c>
      <c r="C17" s="6"/>
      <c r="D17" s="7"/>
      <c r="E17" s="8"/>
      <c r="F17" s="8"/>
      <c r="G17" s="64"/>
      <c r="H17" s="64"/>
      <c r="I17" s="64"/>
      <c r="J17" s="11"/>
      <c r="K17" s="12"/>
      <c r="L17" s="11"/>
      <c r="M17" s="12"/>
      <c r="N17" s="11"/>
      <c r="O17" s="12"/>
      <c r="P17" s="70">
        <f t="shared" si="3"/>
        <v>0</v>
      </c>
      <c r="Q17" s="71">
        <f t="shared" si="3"/>
        <v>0</v>
      </c>
      <c r="R17" s="67" t="e">
        <f t="shared" si="1"/>
        <v>#DIV/0!</v>
      </c>
      <c r="S17" s="68" t="e">
        <f t="shared" si="2"/>
        <v>#DIV/0!</v>
      </c>
      <c r="T17" s="11"/>
      <c r="U17" s="72" t="e">
        <f t="shared" si="0"/>
        <v>#DIV/0!</v>
      </c>
      <c r="V17" s="11"/>
      <c r="W17" s="12"/>
      <c r="X17" s="68" t="e">
        <f>+V17/W17</f>
        <v>#DIV/0!</v>
      </c>
      <c r="Y17" s="37"/>
      <c r="Z17" s="37"/>
    </row>
    <row r="18" spans="1:26" s="20" customFormat="1" ht="18">
      <c r="A18" s="34">
        <v>12</v>
      </c>
      <c r="C18" s="1"/>
      <c r="D18" s="2"/>
      <c r="E18" s="3"/>
      <c r="F18" s="3"/>
      <c r="G18" s="63"/>
      <c r="H18" s="63"/>
      <c r="I18" s="63"/>
      <c r="J18" s="4"/>
      <c r="K18" s="5"/>
      <c r="L18" s="4"/>
      <c r="M18" s="5"/>
      <c r="N18" s="4"/>
      <c r="O18" s="5"/>
      <c r="P18" s="65">
        <f>+J18+L18+N18</f>
        <v>0</v>
      </c>
      <c r="Q18" s="66">
        <f>+K18+M18+O18</f>
        <v>0</v>
      </c>
      <c r="R18" s="67" t="e">
        <f t="shared" si="1"/>
        <v>#DIV/0!</v>
      </c>
      <c r="S18" s="68" t="e">
        <f t="shared" si="2"/>
        <v>#DIV/0!</v>
      </c>
      <c r="T18" s="4"/>
      <c r="U18" s="72" t="e">
        <f t="shared" si="0"/>
        <v>#DIV/0!</v>
      </c>
      <c r="V18" s="4"/>
      <c r="W18" s="5"/>
      <c r="X18" s="73" t="e">
        <f>V18/W18</f>
        <v>#DIV/0!</v>
      </c>
      <c r="Y18" s="37"/>
      <c r="Z18" s="37"/>
    </row>
    <row r="19" spans="1:26" s="20" customFormat="1" ht="18">
      <c r="A19" s="34">
        <v>13</v>
      </c>
      <c r="C19" s="6"/>
      <c r="D19" s="7"/>
      <c r="E19" s="8"/>
      <c r="F19" s="8"/>
      <c r="G19" s="64"/>
      <c r="H19" s="64"/>
      <c r="I19" s="64"/>
      <c r="J19" s="9"/>
      <c r="K19" s="10"/>
      <c r="L19" s="9"/>
      <c r="M19" s="10"/>
      <c r="N19" s="9"/>
      <c r="O19" s="10"/>
      <c r="P19" s="69">
        <f>SUM(J19+L19+N19)</f>
        <v>0</v>
      </c>
      <c r="Q19" s="67">
        <f>SUM(K19+M19+O19)</f>
        <v>0</v>
      </c>
      <c r="R19" s="67" t="e">
        <f t="shared" si="1"/>
        <v>#DIV/0!</v>
      </c>
      <c r="S19" s="68" t="e">
        <f t="shared" si="2"/>
        <v>#DIV/0!</v>
      </c>
      <c r="T19" s="9"/>
      <c r="U19" s="72" t="e">
        <f t="shared" si="0"/>
        <v>#DIV/0!</v>
      </c>
      <c r="V19" s="9"/>
      <c r="W19" s="10"/>
      <c r="X19" s="74" t="e">
        <f>V19/W19</f>
        <v>#DIV/0!</v>
      </c>
      <c r="Y19" s="37"/>
      <c r="Z19" s="37"/>
    </row>
    <row r="20" spans="1:26" s="20" customFormat="1" ht="18">
      <c r="A20" s="34">
        <v>14</v>
      </c>
      <c r="C20" s="1"/>
      <c r="D20" s="2"/>
      <c r="E20" s="3"/>
      <c r="F20" s="8"/>
      <c r="G20" s="63"/>
      <c r="H20" s="63"/>
      <c r="I20" s="63"/>
      <c r="J20" s="9"/>
      <c r="K20" s="10"/>
      <c r="L20" s="9"/>
      <c r="M20" s="10"/>
      <c r="N20" s="9"/>
      <c r="O20" s="10"/>
      <c r="P20" s="69">
        <f>+N20+L20+J20</f>
        <v>0</v>
      </c>
      <c r="Q20" s="67">
        <f>+O20+M20+K20</f>
        <v>0</v>
      </c>
      <c r="R20" s="67" t="e">
        <f t="shared" si="1"/>
        <v>#DIV/0!</v>
      </c>
      <c r="S20" s="68" t="e">
        <f t="shared" si="2"/>
        <v>#DIV/0!</v>
      </c>
      <c r="T20" s="9"/>
      <c r="U20" s="72" t="e">
        <f t="shared" si="0"/>
        <v>#DIV/0!</v>
      </c>
      <c r="V20" s="9"/>
      <c r="W20" s="10"/>
      <c r="X20" s="68" t="e">
        <f>+V20/W20</f>
        <v>#DIV/0!</v>
      </c>
      <c r="Y20" s="37"/>
      <c r="Z20" s="37"/>
    </row>
    <row r="21" spans="1:26" s="20" customFormat="1" ht="18">
      <c r="A21" s="34">
        <v>15</v>
      </c>
      <c r="C21" s="1"/>
      <c r="D21" s="2"/>
      <c r="E21" s="3"/>
      <c r="F21" s="8"/>
      <c r="G21" s="63"/>
      <c r="H21" s="63"/>
      <c r="I21" s="63"/>
      <c r="J21" s="9"/>
      <c r="K21" s="10"/>
      <c r="L21" s="9"/>
      <c r="M21" s="10"/>
      <c r="N21" s="9"/>
      <c r="O21" s="10"/>
      <c r="P21" s="69">
        <f>+N21+L21+J21</f>
        <v>0</v>
      </c>
      <c r="Q21" s="67">
        <f>+O21+M21+K21</f>
        <v>0</v>
      </c>
      <c r="R21" s="67" t="e">
        <f t="shared" si="1"/>
        <v>#DIV/0!</v>
      </c>
      <c r="S21" s="68" t="e">
        <f t="shared" si="2"/>
        <v>#DIV/0!</v>
      </c>
      <c r="T21" s="9"/>
      <c r="U21" s="72" t="e">
        <f t="shared" si="0"/>
        <v>#DIV/0!</v>
      </c>
      <c r="V21" s="9"/>
      <c r="W21" s="10"/>
      <c r="X21" s="68" t="e">
        <f>+V21/W21</f>
        <v>#DIV/0!</v>
      </c>
      <c r="Y21" s="37"/>
      <c r="Z21" s="37"/>
    </row>
    <row r="22" spans="1:26" s="20" customFormat="1" ht="18">
      <c r="A22" s="34">
        <v>16</v>
      </c>
      <c r="C22" s="6"/>
      <c r="D22" s="7"/>
      <c r="E22" s="8"/>
      <c r="F22" s="8"/>
      <c r="G22" s="64"/>
      <c r="H22" s="64"/>
      <c r="I22" s="64"/>
      <c r="J22" s="9"/>
      <c r="K22" s="10"/>
      <c r="L22" s="9"/>
      <c r="M22" s="10"/>
      <c r="N22" s="9"/>
      <c r="O22" s="10"/>
      <c r="P22" s="69">
        <f>SUM(J22+L22+N22)</f>
        <v>0</v>
      </c>
      <c r="Q22" s="67">
        <f>SUM(K22+M22+O22)</f>
        <v>0</v>
      </c>
      <c r="R22" s="67" t="e">
        <f t="shared" si="1"/>
        <v>#DIV/0!</v>
      </c>
      <c r="S22" s="68" t="e">
        <f t="shared" si="2"/>
        <v>#DIV/0!</v>
      </c>
      <c r="T22" s="9"/>
      <c r="U22" s="72" t="e">
        <f t="shared" si="0"/>
        <v>#DIV/0!</v>
      </c>
      <c r="V22" s="9"/>
      <c r="W22" s="10"/>
      <c r="X22" s="74" t="e">
        <f>V22/W22</f>
        <v>#DIV/0!</v>
      </c>
      <c r="Y22" s="37"/>
      <c r="Z22" s="37"/>
    </row>
    <row r="23" spans="1:26" s="20" customFormat="1" ht="18">
      <c r="A23" s="34">
        <v>17</v>
      </c>
      <c r="C23" s="1"/>
      <c r="D23" s="2"/>
      <c r="E23" s="3"/>
      <c r="F23" s="3"/>
      <c r="G23" s="63"/>
      <c r="H23" s="63"/>
      <c r="I23" s="63"/>
      <c r="J23" s="13"/>
      <c r="K23" s="14"/>
      <c r="L23" s="13"/>
      <c r="M23" s="14"/>
      <c r="N23" s="13"/>
      <c r="O23" s="14"/>
      <c r="P23" s="69">
        <f>+N23+L23+J23</f>
        <v>0</v>
      </c>
      <c r="Q23" s="67">
        <f>+O23+M23+K23</f>
        <v>0</v>
      </c>
      <c r="R23" s="67" t="e">
        <f t="shared" si="1"/>
        <v>#DIV/0!</v>
      </c>
      <c r="S23" s="68" t="e">
        <f t="shared" si="2"/>
        <v>#DIV/0!</v>
      </c>
      <c r="T23" s="13"/>
      <c r="U23" s="72" t="e">
        <f t="shared" si="0"/>
        <v>#DIV/0!</v>
      </c>
      <c r="V23" s="13"/>
      <c r="W23" s="14"/>
      <c r="X23" s="68" t="e">
        <f>+V23/W23</f>
        <v>#DIV/0!</v>
      </c>
      <c r="Y23" s="37"/>
      <c r="Z23" s="37"/>
    </row>
    <row r="24" spans="1:26" s="20" customFormat="1" ht="18">
      <c r="A24" s="34">
        <v>18</v>
      </c>
      <c r="C24" s="6"/>
      <c r="D24" s="7"/>
      <c r="E24" s="8"/>
      <c r="F24" s="8"/>
      <c r="G24" s="64"/>
      <c r="H24" s="64"/>
      <c r="I24" s="64"/>
      <c r="J24" s="9"/>
      <c r="K24" s="10"/>
      <c r="L24" s="9"/>
      <c r="M24" s="10"/>
      <c r="N24" s="9"/>
      <c r="O24" s="10"/>
      <c r="P24" s="69">
        <f>+N24+L24+J24</f>
        <v>0</v>
      </c>
      <c r="Q24" s="67">
        <f>+O24+M24+K24</f>
        <v>0</v>
      </c>
      <c r="R24" s="67" t="e">
        <f t="shared" si="1"/>
        <v>#DIV/0!</v>
      </c>
      <c r="S24" s="68" t="e">
        <f t="shared" si="2"/>
        <v>#DIV/0!</v>
      </c>
      <c r="T24" s="9"/>
      <c r="U24" s="72" t="e">
        <f t="shared" si="0"/>
        <v>#DIV/0!</v>
      </c>
      <c r="V24" s="11"/>
      <c r="W24" s="12"/>
      <c r="X24" s="74" t="e">
        <f>V24/W24</f>
        <v>#DIV/0!</v>
      </c>
      <c r="Y24" s="37"/>
      <c r="Z24" s="37"/>
    </row>
    <row r="25" spans="1:26" s="20" customFormat="1" ht="18">
      <c r="A25" s="34">
        <v>19</v>
      </c>
      <c r="C25" s="1"/>
      <c r="D25" s="2"/>
      <c r="E25" s="3"/>
      <c r="F25" s="3"/>
      <c r="G25" s="63"/>
      <c r="H25" s="63"/>
      <c r="I25" s="63"/>
      <c r="J25" s="4"/>
      <c r="K25" s="5"/>
      <c r="L25" s="4"/>
      <c r="M25" s="5"/>
      <c r="N25" s="4"/>
      <c r="O25" s="5"/>
      <c r="P25" s="69">
        <f>SUM(J25+L25+N25)</f>
        <v>0</v>
      </c>
      <c r="Q25" s="67">
        <f>SUM(K25+M25+O25)</f>
        <v>0</v>
      </c>
      <c r="R25" s="67" t="e">
        <f t="shared" si="1"/>
        <v>#DIV/0!</v>
      </c>
      <c r="S25" s="68" t="e">
        <f t="shared" si="2"/>
        <v>#DIV/0!</v>
      </c>
      <c r="T25" s="4"/>
      <c r="U25" s="72" t="e">
        <f t="shared" si="0"/>
        <v>#DIV/0!</v>
      </c>
      <c r="V25" s="4"/>
      <c r="W25" s="5"/>
      <c r="X25" s="73" t="e">
        <f>V25/W25</f>
        <v>#DIV/0!</v>
      </c>
      <c r="Y25" s="37"/>
      <c r="Z25" s="37"/>
    </row>
    <row r="26" spans="1:26" s="20" customFormat="1" ht="18">
      <c r="A26" s="34">
        <v>20</v>
      </c>
      <c r="C26" s="6"/>
      <c r="D26" s="7"/>
      <c r="E26" s="8"/>
      <c r="F26" s="8"/>
      <c r="G26" s="64"/>
      <c r="H26" s="64"/>
      <c r="I26" s="64"/>
      <c r="J26" s="9"/>
      <c r="K26" s="10"/>
      <c r="L26" s="9"/>
      <c r="M26" s="10"/>
      <c r="N26" s="9"/>
      <c r="O26" s="10"/>
      <c r="P26" s="69">
        <f>+N26+L26+J26</f>
        <v>0</v>
      </c>
      <c r="Q26" s="67">
        <f>+O26+M26+K26</f>
        <v>0</v>
      </c>
      <c r="R26" s="67" t="e">
        <f t="shared" si="1"/>
        <v>#DIV/0!</v>
      </c>
      <c r="S26" s="68" t="e">
        <f t="shared" si="2"/>
        <v>#DIV/0!</v>
      </c>
      <c r="T26" s="9"/>
      <c r="U26" s="72" t="e">
        <f t="shared" si="0"/>
        <v>#DIV/0!</v>
      </c>
      <c r="V26" s="9"/>
      <c r="W26" s="10"/>
      <c r="X26" s="74" t="e">
        <f>V26/W26</f>
        <v>#DIV/0!</v>
      </c>
      <c r="Y26" s="37"/>
      <c r="Z26" s="37"/>
    </row>
    <row r="27" spans="1:26" s="20" customFormat="1" ht="18">
      <c r="A27" s="34">
        <v>21</v>
      </c>
      <c r="C27" s="1"/>
      <c r="D27" s="2"/>
      <c r="E27" s="3"/>
      <c r="F27" s="3"/>
      <c r="G27" s="63"/>
      <c r="H27" s="63"/>
      <c r="I27" s="63"/>
      <c r="J27" s="4"/>
      <c r="K27" s="5"/>
      <c r="L27" s="4"/>
      <c r="M27" s="5"/>
      <c r="N27" s="4"/>
      <c r="O27" s="5"/>
      <c r="P27" s="69">
        <f>+N27+L27+J27</f>
        <v>0</v>
      </c>
      <c r="Q27" s="67">
        <f>+O27+M27+K27</f>
        <v>0</v>
      </c>
      <c r="R27" s="67" t="e">
        <f t="shared" si="1"/>
        <v>#DIV/0!</v>
      </c>
      <c r="S27" s="68" t="e">
        <f t="shared" si="2"/>
        <v>#DIV/0!</v>
      </c>
      <c r="T27" s="15"/>
      <c r="U27" s="72" t="e">
        <f t="shared" si="0"/>
        <v>#DIV/0!</v>
      </c>
      <c r="V27" s="16"/>
      <c r="W27" s="12"/>
      <c r="X27" s="74" t="e">
        <f>V27/W27</f>
        <v>#DIV/0!</v>
      </c>
      <c r="Y27" s="37"/>
      <c r="Z27" s="37"/>
    </row>
    <row r="28" spans="1:26" s="20" customFormat="1" ht="18">
      <c r="A28" s="34">
        <v>22</v>
      </c>
      <c r="C28" s="6"/>
      <c r="D28" s="7"/>
      <c r="E28" s="8"/>
      <c r="F28" s="8"/>
      <c r="G28" s="64"/>
      <c r="H28" s="64"/>
      <c r="I28" s="64"/>
      <c r="J28" s="11"/>
      <c r="K28" s="12"/>
      <c r="L28" s="11"/>
      <c r="M28" s="12"/>
      <c r="N28" s="11"/>
      <c r="O28" s="12"/>
      <c r="P28" s="69">
        <f>SUM(J28+L28+N28)</f>
        <v>0</v>
      </c>
      <c r="Q28" s="67">
        <f>SUM(K28+M28+O28)</f>
        <v>0</v>
      </c>
      <c r="R28" s="67" t="e">
        <f t="shared" si="1"/>
        <v>#DIV/0!</v>
      </c>
      <c r="S28" s="68" t="e">
        <f t="shared" si="2"/>
        <v>#DIV/0!</v>
      </c>
      <c r="T28" s="11"/>
      <c r="U28" s="72" t="e">
        <f t="shared" si="0"/>
        <v>#DIV/0!</v>
      </c>
      <c r="V28" s="11"/>
      <c r="W28" s="12"/>
      <c r="X28" s="73" t="e">
        <f>V28/W28</f>
        <v>#DIV/0!</v>
      </c>
      <c r="Y28" s="37"/>
      <c r="Z28" s="37"/>
    </row>
    <row r="29" spans="1:26" s="20" customFormat="1" ht="18">
      <c r="A29" s="34">
        <v>23</v>
      </c>
      <c r="C29" s="1"/>
      <c r="D29" s="2"/>
      <c r="E29" s="3"/>
      <c r="F29" s="8"/>
      <c r="G29" s="63"/>
      <c r="H29" s="63"/>
      <c r="I29" s="63"/>
      <c r="J29" s="9"/>
      <c r="K29" s="10"/>
      <c r="L29" s="9"/>
      <c r="M29" s="10"/>
      <c r="N29" s="9"/>
      <c r="O29" s="10"/>
      <c r="P29" s="69">
        <f>+N29+L29+J29</f>
        <v>0</v>
      </c>
      <c r="Q29" s="67">
        <f>+O29+M29+K29</f>
        <v>0</v>
      </c>
      <c r="R29" s="67" t="e">
        <f t="shared" si="1"/>
        <v>#DIV/0!</v>
      </c>
      <c r="S29" s="68" t="e">
        <f t="shared" si="2"/>
        <v>#DIV/0!</v>
      </c>
      <c r="T29" s="9"/>
      <c r="U29" s="72" t="e">
        <f t="shared" si="0"/>
        <v>#DIV/0!</v>
      </c>
      <c r="V29" s="9"/>
      <c r="W29" s="10"/>
      <c r="X29" s="68" t="e">
        <f>+V29/W29</f>
        <v>#DIV/0!</v>
      </c>
      <c r="Y29" s="37"/>
      <c r="Z29" s="37"/>
    </row>
    <row r="30" spans="1:24" s="21" customFormat="1" ht="15">
      <c r="A30" s="34">
        <v>24</v>
      </c>
      <c r="C30" s="6"/>
      <c r="D30" s="7"/>
      <c r="E30" s="8"/>
      <c r="F30" s="8"/>
      <c r="G30" s="64"/>
      <c r="H30" s="64"/>
      <c r="I30" s="64"/>
      <c r="J30" s="9"/>
      <c r="K30" s="10"/>
      <c r="L30" s="9"/>
      <c r="M30" s="10"/>
      <c r="N30" s="9"/>
      <c r="O30" s="10"/>
      <c r="P30" s="69">
        <f>+N30+L30+J30</f>
        <v>0</v>
      </c>
      <c r="Q30" s="67">
        <f>+O30+M30+K30</f>
        <v>0</v>
      </c>
      <c r="R30" s="67" t="e">
        <f t="shared" si="1"/>
        <v>#DIV/0!</v>
      </c>
      <c r="S30" s="68" t="e">
        <f t="shared" si="2"/>
        <v>#DIV/0!</v>
      </c>
      <c r="T30" s="9"/>
      <c r="U30" s="72" t="e">
        <f t="shared" si="0"/>
        <v>#DIV/0!</v>
      </c>
      <c r="V30" s="9"/>
      <c r="W30" s="10"/>
      <c r="X30" s="74" t="e">
        <f>V30/W30</f>
        <v>#DIV/0!</v>
      </c>
    </row>
    <row r="31" spans="1:24" s="21" customFormat="1" ht="15">
      <c r="A31" s="34">
        <v>25</v>
      </c>
      <c r="C31" s="1"/>
      <c r="D31" s="2"/>
      <c r="E31" s="3"/>
      <c r="F31" s="3"/>
      <c r="G31" s="63"/>
      <c r="H31" s="63"/>
      <c r="I31" s="63"/>
      <c r="J31" s="4"/>
      <c r="K31" s="5"/>
      <c r="L31" s="4"/>
      <c r="M31" s="5"/>
      <c r="N31" s="4"/>
      <c r="O31" s="5"/>
      <c r="P31" s="69">
        <f>SUM(J31+L31+N31)</f>
        <v>0</v>
      </c>
      <c r="Q31" s="67">
        <f>SUM(K31+M31+O31)</f>
        <v>0</v>
      </c>
      <c r="R31" s="67" t="e">
        <f t="shared" si="1"/>
        <v>#DIV/0!</v>
      </c>
      <c r="S31" s="68" t="e">
        <f t="shared" si="2"/>
        <v>#DIV/0!</v>
      </c>
      <c r="T31" s="4"/>
      <c r="U31" s="72" t="e">
        <f t="shared" si="0"/>
        <v>#DIV/0!</v>
      </c>
      <c r="V31" s="4"/>
      <c r="W31" s="5"/>
      <c r="X31" s="73" t="e">
        <f>V31/W31</f>
        <v>#DIV/0!</v>
      </c>
    </row>
    <row r="32" spans="1:30" s="54" customFormat="1" ht="18.75">
      <c r="A32" s="40"/>
      <c r="B32" s="31"/>
      <c r="C32" s="41"/>
      <c r="D32" s="42"/>
      <c r="E32" s="42"/>
      <c r="F32" s="43"/>
      <c r="G32" s="44"/>
      <c r="H32" s="44"/>
      <c r="I32" s="44"/>
      <c r="J32" s="45"/>
      <c r="K32" s="46"/>
      <c r="L32" s="45"/>
      <c r="M32" s="46"/>
      <c r="N32" s="45"/>
      <c r="O32" s="46"/>
      <c r="P32" s="47"/>
      <c r="Q32" s="48"/>
      <c r="R32" s="49"/>
      <c r="S32" s="50"/>
      <c r="T32" s="45"/>
      <c r="U32" s="51"/>
      <c r="V32" s="45"/>
      <c r="W32" s="51"/>
      <c r="X32" s="51"/>
      <c r="Y32" s="52"/>
      <c r="Z32" s="53"/>
      <c r="AA32" s="52"/>
      <c r="AB32" s="52"/>
      <c r="AC32" s="52"/>
      <c r="AD32" s="52"/>
    </row>
    <row r="33" spans="1:30" s="56" customFormat="1" ht="20.25">
      <c r="A33" s="55"/>
      <c r="B33" s="90" t="s">
        <v>17</v>
      </c>
      <c r="C33" s="90"/>
      <c r="D33" s="90"/>
      <c r="E33" s="90"/>
      <c r="F33" s="90"/>
      <c r="G33" s="80"/>
      <c r="H33" s="80">
        <f>SUM(H7:H32)</f>
        <v>64</v>
      </c>
      <c r="I33" s="79"/>
      <c r="J33" s="81"/>
      <c r="K33" s="82"/>
      <c r="L33" s="81"/>
      <c r="M33" s="82"/>
      <c r="N33" s="81"/>
      <c r="O33" s="82"/>
      <c r="P33" s="81">
        <f>SUM(P7:P32)</f>
        <v>46537</v>
      </c>
      <c r="Q33" s="82">
        <f>SUM(Q7:Q32)</f>
        <v>6153</v>
      </c>
      <c r="R33" s="83">
        <f>P33/H33</f>
        <v>727.140625</v>
      </c>
      <c r="S33" s="84">
        <f>P33/Q33</f>
        <v>7.563302454087437</v>
      </c>
      <c r="T33" s="81"/>
      <c r="U33" s="85"/>
      <c r="V33" s="86"/>
      <c r="W33" s="87"/>
      <c r="X33" s="88"/>
      <c r="Z33" s="57"/>
      <c r="AD33" s="56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33:F33"/>
    <mergeCell ref="C5:C6"/>
    <mergeCell ref="D5:D6"/>
    <mergeCell ref="E5:E6"/>
    <mergeCell ref="F5:F6"/>
    <mergeCell ref="J5:K5"/>
    <mergeCell ref="P5:S5"/>
    <mergeCell ref="G5:G6"/>
    <mergeCell ref="T5:U5"/>
  </mergeCells>
  <printOptions/>
  <pageMargins left="0.33" right="0.22" top="1" bottom="1" header="0.5" footer="0.5"/>
  <pageSetup horizontalDpi="300" verticalDpi="300" orientation="portrait" paperSize="9" scale="35" r:id="rId2"/>
  <ignoredErrors>
    <ignoredError sqref="P12:Q22 P25:Q28" formula="1"/>
    <ignoredError sqref="R7:S8 U7:U8 U27:U28 R27:S28 R9:S26 R29:S31 R33:S33 U29:U31 X27:X28 X7:X8 U9:U10 U12:U26" evalError="1"/>
    <ignoredError sqref="X29:X31 X12:X26 X11 X9:X10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isko</cp:lastModifiedBy>
  <cp:lastPrinted>2006-06-20T11:25:39Z</cp:lastPrinted>
  <dcterms:created xsi:type="dcterms:W3CDTF">2006-03-15T09:07:04Z</dcterms:created>
  <dcterms:modified xsi:type="dcterms:W3CDTF">2006-07-10T13:44:13Z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