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22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<sst xmlns="http://schemas.openxmlformats.org/spreadsheetml/2006/main" count="39" uniqueCount="28">
  <si>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</si>
  <si>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HOODWINKED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</si>
  <si>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</si>
  <si>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</si>
  <si>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</si>
  <si>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</si>
  <si>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</si>
  <si>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</si>
  <si>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</si>
  <si>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</si>
  <si>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</si>
  <si>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</si>
  <si>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</si>
  <si>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</si>
  <si>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</si>
  <si>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</si>
  <si>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</si>
  <si>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</si>
  <si>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</si>
  <si>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</si>
  <si>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</si>
  <si>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</si>
  <si>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</si>
  <si>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MEDYAVİZYON</t>
  </si>
  <si>
    <t>CRY_WOLF</t>
  </si>
  <si>
    <t>FOCUS</t>
  </si>
  <si>
    <r>
      <t>HAFTASONU:</t>
    </r>
    <r>
      <rPr>
        <b/>
        <sz val="12"/>
        <rFont val="Arial"/>
        <family val="2"/>
      </rPr>
      <t xml:space="preserve"> 22</t>
    </r>
  </si>
  <si>
    <t>26 - 28 MAYIS 2006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</si>
</sst>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2" xfId="15" applyNumberFormat="1" applyFont="1" applyBorder="1" applyAlignment="1" applyProtection="1">
      <alignment vertical="center"/>
      <protection locked="0"/>
    </xf>
    <xf numFmtId="166" fontId="0" fillId="0" borderId="3" xfId="15" applyNumberFormat="1" applyFont="1" applyBorder="1" applyAlignment="1" applyProtection="1">
      <alignment vertical="center"/>
      <protection locked="0"/>
    </xf>
    <xf numFmtId="165" fontId="0" fillId="2" borderId="2" xfId="15" applyNumberFormat="1" applyFont="1" applyFill="1" applyBorder="1" applyAlignment="1" applyProtection="1">
      <alignment vertical="center"/>
      <protection/>
    </xf>
    <xf numFmtId="166" fontId="0" fillId="0" borderId="4" xfId="15" applyNumberFormat="1" applyFont="1" applyFill="1" applyBorder="1" applyAlignment="1" applyProtection="1">
      <alignment vertical="center"/>
      <protection/>
    </xf>
    <xf numFmtId="166" fontId="0" fillId="0" borderId="4" xfId="19" applyNumberFormat="1" applyFont="1" applyBorder="1" applyAlignment="1" applyProtection="1">
      <alignment horizontal="right" vertical="center"/>
      <protection/>
    </xf>
    <xf numFmtId="167" fontId="0" fillId="0" borderId="3" xfId="19" applyNumberFormat="1" applyFont="1" applyBorder="1" applyAlignment="1" applyProtection="1">
      <alignment vertical="center"/>
      <protection/>
    </xf>
    <xf numFmtId="169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65" fontId="0" fillId="0" borderId="8" xfId="15" applyNumberFormat="1" applyFont="1" applyBorder="1" applyAlignment="1" applyProtection="1">
      <alignment vertical="center"/>
      <protection locked="0"/>
    </xf>
    <xf numFmtId="166" fontId="0" fillId="0" borderId="9" xfId="15" applyNumberFormat="1" applyFont="1" applyBorder="1" applyAlignment="1" applyProtection="1">
      <alignment vertical="center"/>
      <protection locked="0"/>
    </xf>
    <xf numFmtId="165" fontId="0" fillId="2" borderId="8" xfId="15" applyNumberFormat="1" applyFont="1" applyFill="1" applyBorder="1" applyAlignment="1" applyProtection="1">
      <alignment vertical="center"/>
      <protection/>
    </xf>
    <xf numFmtId="166" fontId="0" fillId="0" borderId="10" xfId="15" applyNumberFormat="1" applyFont="1" applyFill="1" applyBorder="1" applyAlignment="1" applyProtection="1">
      <alignment vertical="center"/>
      <protection/>
    </xf>
    <xf numFmtId="166" fontId="0" fillId="0" borderId="10" xfId="19" applyNumberFormat="1" applyFont="1" applyBorder="1" applyAlignment="1" applyProtection="1">
      <alignment horizontal="right" vertical="center"/>
      <protection/>
    </xf>
    <xf numFmtId="167" fontId="0" fillId="0" borderId="9" xfId="19" applyNumberFormat="1" applyFont="1" applyBorder="1" applyAlignment="1" applyProtection="1">
      <alignment vertical="center"/>
      <protection/>
    </xf>
    <xf numFmtId="168" fontId="0" fillId="0" borderId="9" xfId="19" applyNumberFormat="1" applyFont="1" applyBorder="1" applyAlignment="1" applyProtection="1">
      <alignment vertical="center"/>
      <protection/>
    </xf>
    <xf numFmtId="166" fontId="0" fillId="0" borderId="10" xfId="15" applyNumberFormat="1" applyFont="1" applyBorder="1" applyAlignment="1" applyProtection="1">
      <alignment vertical="center"/>
      <protection locked="0"/>
    </xf>
    <xf numFmtId="169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2" fillId="3" borderId="21" xfId="0" applyNumberFormat="1" applyFont="1" applyFill="1" applyBorder="1" applyAlignment="1" applyProtection="1">
      <alignment vertical="center"/>
      <protection/>
    </xf>
    <xf numFmtId="166" fontId="2" fillId="3" borderId="21" xfId="0" applyNumberFormat="1" applyFont="1" applyFill="1" applyBorder="1" applyAlignment="1" applyProtection="1">
      <alignment vertical="center"/>
      <protection/>
    </xf>
    <xf numFmtId="167" fontId="2" fillId="3" borderId="21" xfId="0" applyNumberFormat="1" applyFont="1" applyFill="1" applyBorder="1" applyAlignment="1" applyProtection="1">
      <alignment vertical="center"/>
      <protection/>
    </xf>
    <xf numFmtId="168" fontId="2" fillId="3" borderId="21" xfId="19" applyNumberFormat="1" applyFont="1" applyFill="1" applyBorder="1" applyAlignment="1" applyProtection="1">
      <alignment vertical="center"/>
      <protection/>
    </xf>
    <xf numFmtId="170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66" fontId="2" fillId="3" borderId="21" xfId="0" applyNumberFormat="1" applyFont="1" applyFill="1" applyBorder="1" applyAlignment="1" applyProtection="1">
      <alignment horizontal="right" vertical="center"/>
      <protection/>
    </xf>
    <xf numFmtId="165" fontId="2" fillId="3" borderId="23" xfId="0" applyNumberFormat="1" applyFont="1" applyFill="1" applyBorder="1" applyAlignment="1" applyProtection="1">
      <alignment vertical="center"/>
      <protection/>
    </xf>
    <xf numFmtId="166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68" fontId="0" fillId="0" borderId="3" xfId="19" applyNumberFormat="1" applyFont="1" applyBorder="1" applyAlignment="1" applyProtection="1">
      <alignment vertical="center"/>
      <protection/>
    </xf>
    <xf numFmtId="164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65" fontId="0" fillId="0" borderId="18" xfId="15" applyNumberFormat="1" applyFont="1" applyBorder="1" applyAlignment="1" applyProtection="1">
      <alignment vertical="center"/>
      <protection locked="0"/>
    </xf>
    <xf numFmtId="166" fontId="0" fillId="0" borderId="19" xfId="15" applyNumberFormat="1" applyFont="1" applyBorder="1" applyAlignment="1" applyProtection="1">
      <alignment vertical="center"/>
      <protection locked="0"/>
    </xf>
    <xf numFmtId="165" fontId="0" fillId="2" borderId="18" xfId="15" applyNumberFormat="1" applyFont="1" applyFill="1" applyBorder="1" applyAlignment="1" applyProtection="1">
      <alignment vertical="center"/>
      <protection/>
    </xf>
    <xf numFmtId="166" fontId="0" fillId="0" borderId="34" xfId="15" applyNumberFormat="1" applyFont="1" applyFill="1" applyBorder="1" applyAlignment="1" applyProtection="1">
      <alignment vertical="center"/>
      <protection/>
    </xf>
    <xf numFmtId="166" fontId="0" fillId="0" borderId="34" xfId="19" applyNumberFormat="1" applyFont="1" applyBorder="1" applyAlignment="1" applyProtection="1">
      <alignment horizontal="right" vertical="center"/>
      <protection/>
    </xf>
    <xf numFmtId="167" fontId="0" fillId="0" borderId="19" xfId="19" applyNumberFormat="1" applyFont="1" applyBorder="1" applyAlignment="1" applyProtection="1">
      <alignment vertical="center"/>
      <protection/>
    </xf>
    <xf numFmtId="168" fontId="0" fillId="0" borderId="19" xfId="19" applyNumberFormat="1" applyFont="1" applyBorder="1" applyAlignment="1" applyProtection="1">
      <alignment vertical="center"/>
      <protection/>
    </xf>
    <xf numFmtId="166" fontId="0" fillId="0" borderId="34" xfId="15" applyNumberFormat="1" applyFont="1" applyBorder="1" applyAlignment="1" applyProtection="1">
      <alignment vertical="center"/>
      <protection locked="0"/>
    </xf>
    <xf numFmtId="169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65" fontId="0" fillId="0" borderId="39" xfId="15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43" fontId="2" fillId="3" borderId="40" xfId="15" applyFont="1" applyFill="1" applyBorder="1" applyAlignment="1" applyProtection="1">
      <alignment horizontal="left" vertical="center"/>
      <protection/>
    </xf>
    <xf numFmtId="43" fontId="2" fillId="3" borderId="41" xfId="15" applyFont="1" applyFill="1" applyBorder="1" applyAlignment="1" applyProtection="1">
      <alignment horizontal="left" vertical="center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4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19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92" t="s">
        <v>3</v>
      </c>
      <c r="D9" s="94" t="s">
        <v>4</v>
      </c>
      <c r="E9" s="94" t="s">
        <v>20</v>
      </c>
      <c r="F9" s="94" t="s">
        <v>21</v>
      </c>
      <c r="G9" s="96" t="s">
        <v>5</v>
      </c>
      <c r="H9" s="96" t="s">
        <v>6</v>
      </c>
      <c r="I9" s="96" t="s">
        <v>7</v>
      </c>
      <c r="J9" s="101" t="s">
        <v>8</v>
      </c>
      <c r="K9" s="102"/>
      <c r="L9" s="101" t="s">
        <v>9</v>
      </c>
      <c r="M9" s="102"/>
      <c r="N9" s="101" t="s">
        <v>10</v>
      </c>
      <c r="O9" s="102"/>
      <c r="P9" s="103" t="s">
        <v>17</v>
      </c>
      <c r="Q9" s="98"/>
      <c r="R9" s="98"/>
      <c r="S9" s="104"/>
      <c r="T9" s="101" t="s">
        <v>15</v>
      </c>
      <c r="U9" s="102"/>
      <c r="V9" s="98" t="s">
        <v>16</v>
      </c>
      <c r="W9" s="98"/>
      <c r="X9" s="99"/>
    </row>
    <row r="10" spans="1:24" s="3" customFormat="1" ht="30" customHeight="1" thickBot="1">
      <c r="A10" s="5"/>
      <c r="B10" s="31"/>
      <c r="C10" s="93"/>
      <c r="D10" s="95"/>
      <c r="E10" s="95"/>
      <c r="F10" s="95"/>
      <c r="G10" s="97"/>
      <c r="H10" s="97"/>
      <c r="I10" s="100"/>
      <c r="J10" s="32" t="s">
        <v>11</v>
      </c>
      <c r="K10" s="33" t="s">
        <v>2</v>
      </c>
      <c r="L10" s="32" t="s">
        <v>11</v>
      </c>
      <c r="M10" s="33" t="s">
        <v>2</v>
      </c>
      <c r="N10" s="32" t="s">
        <v>11</v>
      </c>
      <c r="O10" s="33" t="s">
        <v>2</v>
      </c>
      <c r="P10" s="34" t="s">
        <v>11</v>
      </c>
      <c r="Q10" s="35" t="s">
        <v>2</v>
      </c>
      <c r="R10" s="36" t="s">
        <v>12</v>
      </c>
      <c r="S10" s="37" t="s">
        <v>13</v>
      </c>
      <c r="T10" s="38" t="s">
        <v>11</v>
      </c>
      <c r="U10" s="39" t="s">
        <v>14</v>
      </c>
      <c r="V10" s="34" t="s">
        <v>11</v>
      </c>
      <c r="W10" s="35" t="s">
        <v>2</v>
      </c>
      <c r="X10" s="40" t="s">
        <v>13</v>
      </c>
    </row>
    <row r="11" spans="1:24" s="29" customFormat="1" ht="22.5" customHeight="1">
      <c r="A11" s="86">
        <v>1</v>
      </c>
      <c r="B11" s="54"/>
      <c r="C11" s="14" t="s">
        <v>1</v>
      </c>
      <c r="D11" s="15">
        <v>38800</v>
      </c>
      <c r="E11" s="84" t="s">
        <v>23</v>
      </c>
      <c r="F11" s="84" t="s">
        <v>22</v>
      </c>
      <c r="G11" s="16">
        <v>58</v>
      </c>
      <c r="H11" s="6">
        <v>4</v>
      </c>
      <c r="I11" s="6">
        <v>10</v>
      </c>
      <c r="J11" s="7">
        <v>956</v>
      </c>
      <c r="K11" s="8">
        <v>176</v>
      </c>
      <c r="L11" s="7">
        <v>729</v>
      </c>
      <c r="M11" s="8">
        <v>100</v>
      </c>
      <c r="N11" s="7">
        <v>638</v>
      </c>
      <c r="O11" s="8">
        <v>85</v>
      </c>
      <c r="P11" s="9">
        <f>+J11+L11+N11</f>
        <v>2323</v>
      </c>
      <c r="Q11" s="10">
        <f>+K11+M11+O11</f>
        <v>361</v>
      </c>
      <c r="R11" s="11">
        <f>IF(P11&lt;&gt;0,Q11/H11,"")</f>
        <v>90.25</v>
      </c>
      <c r="S11" s="12">
        <f>IF(P11&lt;&gt;0,P11/Q11,"")</f>
        <v>6.434903047091413</v>
      </c>
      <c r="T11" s="7">
        <v>636.5</v>
      </c>
      <c r="U11" s="69">
        <f>IF(T11&lt;&gt;0,-(T11-P11)/T11,"")</f>
        <v>2.649646504320503</v>
      </c>
      <c r="V11" s="90">
        <f>350945.5+222517.5+139156.5+40897.5+38142.5+25481.5+16036.5+2540+5715.5+2323</f>
        <v>843756</v>
      </c>
      <c r="W11" s="91">
        <f>46256+31606+20219+8293+8608+6050+3760+524+1828+361</f>
        <v>127505</v>
      </c>
      <c r="X11" s="13">
        <f>IF(V11&lt;&gt;0,V11/W11,"")</f>
        <v>6.617434610407435</v>
      </c>
    </row>
    <row r="12" spans="1:24" s="29" customFormat="1" ht="22.5" customHeight="1">
      <c r="A12" s="86">
        <v>2</v>
      </c>
      <c r="B12" s="55"/>
      <c r="C12" s="14" t="s">
        <v>24</v>
      </c>
      <c r="D12" s="15">
        <v>38793</v>
      </c>
      <c r="E12" s="84" t="s">
        <v>23</v>
      </c>
      <c r="F12" s="84" t="s">
        <v>25</v>
      </c>
      <c r="G12" s="16">
        <v>71</v>
      </c>
      <c r="H12" s="17">
        <v>1</v>
      </c>
      <c r="I12" s="17">
        <v>11</v>
      </c>
      <c r="J12" s="18">
        <v>10</v>
      </c>
      <c r="K12" s="19">
        <v>2</v>
      </c>
      <c r="L12" s="18">
        <v>35</v>
      </c>
      <c r="M12" s="19">
        <v>7</v>
      </c>
      <c r="N12" s="18">
        <v>25</v>
      </c>
      <c r="O12" s="19">
        <v>5</v>
      </c>
      <c r="P12" s="20">
        <f>+J12+L12+N12</f>
        <v>70</v>
      </c>
      <c r="Q12" s="21">
        <f>+K12+M12+O12</f>
        <v>14</v>
      </c>
      <c r="R12" s="22">
        <f>IF(P12&lt;&gt;0,Q12/H12,"")</f>
        <v>14</v>
      </c>
      <c r="S12" s="23">
        <f>IF(P12&lt;&gt;0,P12/Q12,"")</f>
        <v>5</v>
      </c>
      <c r="T12" s="18">
        <v>45</v>
      </c>
      <c r="U12" s="24">
        <f>IF(T12&lt;&gt;0,-(T12-P12)/T12,"")</f>
        <v>0.5555555555555556</v>
      </c>
      <c r="V12" s="90">
        <f>139188.5+65126.5+15320+6439+3617+3772+4116+209.5+299+80+70</f>
        <v>238237.5</v>
      </c>
      <c r="W12" s="91">
        <f>20151+10232+2945+1343+1021+739+717+69+58+16+14</f>
        <v>37305</v>
      </c>
      <c r="X12" s="26">
        <f>IF(V12&lt;&gt;0,V12/W12,"")</f>
        <v>6.386208283071975</v>
      </c>
    </row>
    <row r="13" spans="1:24" s="29" customFormat="1" ht="22.5" customHeight="1">
      <c r="A13" s="86">
        <v>3</v>
      </c>
      <c r="B13" s="55"/>
      <c r="C13" s="14"/>
      <c r="D13" s="15"/>
      <c r="E13" s="84"/>
      <c r="F13" s="84"/>
      <c r="G13" s="16"/>
      <c r="H13" s="17"/>
      <c r="I13" s="17"/>
      <c r="J13" s="18"/>
      <c r="K13" s="19"/>
      <c r="L13" s="18"/>
      <c r="M13" s="19"/>
      <c r="N13" s="18"/>
      <c r="O13" s="19"/>
      <c r="P13" s="20"/>
      <c r="Q13" s="21"/>
      <c r="R13" s="22"/>
      <c r="S13" s="23"/>
      <c r="T13" s="18"/>
      <c r="U13" s="24"/>
      <c r="V13" s="90"/>
      <c r="W13" s="91"/>
      <c r="X13" s="26"/>
    </row>
    <row r="14" spans="1:24" s="29" customFormat="1" ht="22.5" customHeight="1">
      <c r="A14" s="86">
        <v>4</v>
      </c>
      <c r="B14" s="55"/>
      <c r="C14" s="14"/>
      <c r="D14" s="15"/>
      <c r="E14" s="84"/>
      <c r="F14" s="84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0"/>
      <c r="W14" s="91"/>
      <c r="X14" s="26"/>
    </row>
    <row r="15" spans="1:24" s="29" customFormat="1" ht="22.5" customHeight="1">
      <c r="A15" s="86">
        <v>5</v>
      </c>
      <c r="B15" s="55"/>
      <c r="C15" s="14"/>
      <c r="D15" s="15"/>
      <c r="E15" s="84"/>
      <c r="F15" s="84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25"/>
      <c r="X15" s="26"/>
    </row>
    <row r="16" spans="1:24" s="29" customFormat="1" ht="22.5" customHeight="1">
      <c r="A16" s="86">
        <v>6</v>
      </c>
      <c r="B16" s="55"/>
      <c r="C16" s="14"/>
      <c r="D16" s="15"/>
      <c r="E16" s="84"/>
      <c r="F16" s="84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>
        <f>IF(P16&lt;&gt;0,Q16/H16,"")</f>
      </c>
      <c r="S16" s="23">
        <f>IF(P16&lt;&gt;0,P16/Q16,"")</f>
      </c>
      <c r="T16" s="18"/>
      <c r="U16" s="24"/>
      <c r="V16" s="18"/>
      <c r="W16" s="25"/>
      <c r="X16" s="26">
        <f>IF(V16&lt;&gt;0,V16/W16,"")</f>
      </c>
    </row>
    <row r="17" spans="1:24" s="29" customFormat="1" ht="22.5" customHeight="1">
      <c r="A17" s="86">
        <v>7</v>
      </c>
      <c r="B17" s="55"/>
      <c r="C17" s="14"/>
      <c r="D17" s="15"/>
      <c r="E17" s="84"/>
      <c r="F17" s="84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>IF(P17&lt;&gt;0,Q17/H17,"")</f>
      </c>
      <c r="S17" s="23">
        <f>IF(P17&lt;&gt;0,P17/Q17,"")</f>
      </c>
      <c r="T17" s="18"/>
      <c r="U17" s="24"/>
      <c r="V17" s="18"/>
      <c r="W17" s="25"/>
      <c r="X17" s="26">
        <f>IF(V17&lt;&gt;0,V17/W17,"")</f>
      </c>
    </row>
    <row r="18" spans="1:24" s="29" customFormat="1" ht="22.5" customHeight="1">
      <c r="A18" s="86">
        <v>8</v>
      </c>
      <c r="B18" s="55"/>
      <c r="C18" s="14"/>
      <c r="D18" s="15"/>
      <c r="E18" s="84"/>
      <c r="F18" s="84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>IF(P18&lt;&gt;0,Q18/H18,"")</f>
      </c>
      <c r="S18" s="23">
        <f>IF(P18&lt;&gt;0,P18/Q18,"")</f>
      </c>
      <c r="T18" s="18"/>
      <c r="U18" s="24"/>
      <c r="V18" s="18"/>
      <c r="W18" s="25"/>
      <c r="X18" s="26">
        <f>IF(V18&lt;&gt;0,V18/W18,"")</f>
      </c>
    </row>
    <row r="19" spans="1:24" s="29" customFormat="1" ht="22.5" customHeight="1">
      <c r="A19" s="86">
        <v>9</v>
      </c>
      <c r="B19" s="55"/>
      <c r="C19" s="14"/>
      <c r="D19" s="15"/>
      <c r="E19" s="84"/>
      <c r="F19" s="84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>IF(P19&lt;&gt;0,Q19/H19,"")</f>
      </c>
      <c r="S19" s="23">
        <f>IF(P19&lt;&gt;0,P19/Q19,"")</f>
      </c>
      <c r="T19" s="18"/>
      <c r="U19" s="24"/>
      <c r="V19" s="18"/>
      <c r="W19" s="25"/>
      <c r="X19" s="26">
        <f>IF(V19&lt;&gt;0,V19/W19,"")</f>
      </c>
    </row>
    <row r="20" spans="1:24" s="29" customFormat="1" ht="22.5" customHeight="1" thickBot="1">
      <c r="A20" s="86">
        <v>10</v>
      </c>
      <c r="B20" s="82"/>
      <c r="C20" s="83"/>
      <c r="D20" s="70"/>
      <c r="E20" s="85"/>
      <c r="F20" s="85"/>
      <c r="G20" s="71"/>
      <c r="H20" s="72"/>
      <c r="I20" s="71"/>
      <c r="J20" s="73"/>
      <c r="K20" s="74"/>
      <c r="L20" s="73"/>
      <c r="M20" s="74"/>
      <c r="N20" s="73"/>
      <c r="O20" s="74"/>
      <c r="P20" s="75"/>
      <c r="Q20" s="76"/>
      <c r="R20" s="77">
        <f>IF(P20&lt;&gt;0,Q20/H20,"")</f>
      </c>
      <c r="S20" s="78">
        <f>IF(P20&lt;&gt;0,P20/Q20,"")</f>
      </c>
      <c r="T20" s="73"/>
      <c r="U20" s="79"/>
      <c r="V20" s="73"/>
      <c r="W20" s="80"/>
      <c r="X20" s="81">
        <f>IF(V20&lt;&gt;0,V20/W20,"")</f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7" t="s">
        <v>18</v>
      </c>
      <c r="C22" s="88"/>
      <c r="D22" s="88"/>
      <c r="E22" s="89"/>
      <c r="F22" s="89"/>
      <c r="G22" s="50">
        <f>SUM(G11:G20)</f>
        <v>129</v>
      </c>
      <c r="H22" s="50">
        <f>SUM(H11:H20)</f>
        <v>5</v>
      </c>
      <c r="I22" s="49"/>
      <c r="J22" s="44"/>
      <c r="K22" s="45"/>
      <c r="L22" s="44"/>
      <c r="M22" s="45"/>
      <c r="N22" s="44"/>
      <c r="O22" s="45"/>
      <c r="P22" s="52">
        <f>SUM(P11:P20)</f>
        <v>2393</v>
      </c>
      <c r="Q22" s="53">
        <f>SUM(Q11:Q20)</f>
        <v>375</v>
      </c>
      <c r="R22" s="51"/>
      <c r="S22" s="46"/>
      <c r="T22" s="44"/>
      <c r="U22" s="47"/>
      <c r="V22" s="52">
        <f>SUM(V11:V20)</f>
        <v>1081993.5</v>
      </c>
      <c r="W22" s="53">
        <f>SUM(W11:W20)</f>
        <v>164810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2006-04-10T12:01:29Z</cp:lastPrinted>
  <dcterms:created xsi:type="dcterms:W3CDTF">2006-03-27T14:17:33Z</dcterms:created>
  <dcterms:modified xsi:type="dcterms:W3CDTF">2006-05-29T10:49:01Z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