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65" windowHeight="12405" activeTab="0"/>
  </bookViews>
  <sheets>
    <sheet name="21 Oct - 23 Oct 2005 (WE 43)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<sst xmlns="http://schemas.openxmlformats.org/spreadsheetml/2006/main" count="57" uniqueCount="43">
  <si>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TOTAL</t>
  </si>
  <si>
    <t>LORD OF WAR</t>
  </si>
  <si>
    <t>DOOM</t>
  </si>
  <si>
    <t>40 YEAR OLD VIRGIN</t>
  </si>
  <si>
    <t>THE IMAM</t>
  </si>
  <si>
    <t>TRANSPORTER 2</t>
  </si>
  <si>
    <t>CAVE, THE</t>
  </si>
  <si>
    <t>WEDDING CRASHERS</t>
  </si>
  <si>
    <t>MUST LOVE DOGS</t>
  </si>
  <si>
    <t>NIGHTWATCH</t>
  </si>
  <si>
    <t>RELEASE DATE</t>
  </si>
  <si>
    <t># OF PRINTS</t>
  </si>
  <si>
    <t>DISTRIBUTOR</t>
  </si>
  <si>
    <t>WARNER BROS.</t>
  </si>
  <si>
    <t>UIP</t>
  </si>
  <si>
    <t>OZEN</t>
  </si>
  <si>
    <t>MEDYAVIZYON</t>
  </si>
  <si>
    <t>(PRA)</t>
  </si>
  <si>
    <t>(UNIVERSAL)</t>
  </si>
  <si>
    <t>(FOX)</t>
  </si>
  <si>
    <t>(LAKESHORE)</t>
  </si>
  <si>
    <t>(OZEN - UMUT)</t>
  </si>
  <si>
    <t>(WARNER BROS.)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</si>
  <si>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</si>
  <si>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</si>
  <si>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</si>
  <si>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</si>
  <si>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</si>
  <si>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</si>
  <si>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</si>
  <si>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</si>
  <si>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</si>
  <si>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</si>
  <si>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</si>
  <si>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</si>
  <si>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</si>
  <si>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</si>
  <si>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</si>
  <si>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 Milim, Avşar Film, Bir Film, Chantier, Kenda, Medyavizyon, Özen Film, Pinema, Sır Film, UIP, Umut Sanat ve Warner Bros.'un sağlamış olduğu bilgiler doğrultusunda hazırlanmıştır.</t>
  </si>
  <si>
    <r>
      <t xml:space="preserve">TURKEY WEEKEND TOP 10
</t>
    </r>
    <r>
      <rPr>
        <sz val="14"/>
        <color indexed="9"/>
        <rFont val="Albertus Extra Bold"/>
        <family val="2"/>
      </rPr>
      <t>21 OCT '05 ~ 23 OCT '05</t>
    </r>
  </si>
  <si>
    <t>NIFES
(BRIDES)</t>
  </si>
  <si>
    <t>UMUT SANAT</t>
  </si>
  <si>
    <t>(OZEN)</t>
  </si>
</sst>
</file>

<file path=xl/styles.xml><?xml version="1.0" encoding="utf-8"?>
<styleSheet xmlns="http://schemas.openxmlformats.org/spreadsheetml/2006/main">
  <numFmts count="4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2" fillId="0" borderId="4" xfId="0" applyFont="1" applyFill="1" applyBorder="1" applyAlignment="1">
      <alignment horizontal="center" vertical="justify"/>
    </xf>
    <xf numFmtId="0" fontId="11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95" fontId="11" fillId="0" borderId="7" xfId="0" applyNumberFormat="1" applyFont="1" applyFill="1" applyBorder="1" applyAlignment="1">
      <alignment horizontal="right" vertical="center"/>
    </xf>
    <xf numFmtId="195" fontId="14" fillId="0" borderId="9" xfId="15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4" fillId="0" borderId="11" xfId="15" applyNumberFormat="1" applyFont="1" applyBorder="1" applyAlignment="1">
      <alignment vertical="center"/>
    </xf>
    <xf numFmtId="195" fontId="14" fillId="0" borderId="12" xfId="15" applyNumberFormat="1" applyFont="1" applyBorder="1" applyAlignment="1">
      <alignment vertical="center"/>
    </xf>
    <xf numFmtId="181" fontId="14" fillId="0" borderId="13" xfId="15" applyNumberFormat="1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195" fontId="17" fillId="2" borderId="15" xfId="0" applyNumberFormat="1" applyFont="1" applyFill="1" applyBorder="1" applyAlignment="1">
      <alignment vertical="center"/>
    </xf>
    <xf numFmtId="195" fontId="18" fillId="0" borderId="16" xfId="15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181" fontId="17" fillId="2" borderId="18" xfId="0" applyNumberFormat="1" applyFont="1" applyFill="1" applyBorder="1" applyAlignment="1">
      <alignment vertical="center"/>
    </xf>
    <xf numFmtId="187" fontId="18" fillId="0" borderId="16" xfId="15" applyNumberFormat="1" applyFont="1" applyFill="1" applyBorder="1" applyAlignment="1">
      <alignment vertical="center"/>
    </xf>
    <xf numFmtId="184" fontId="11" fillId="0" borderId="19" xfId="21" applyNumberFormat="1" applyFont="1" applyBorder="1" applyAlignment="1">
      <alignment horizontal="right" vertical="center"/>
    </xf>
    <xf numFmtId="9" fontId="14" fillId="0" borderId="16" xfId="21" applyFont="1" applyBorder="1" applyAlignment="1">
      <alignment vertical="center"/>
    </xf>
    <xf numFmtId="9" fontId="5" fillId="0" borderId="0" xfId="21" applyFont="1" applyAlignment="1">
      <alignment vertical="center"/>
    </xf>
    <xf numFmtId="181" fontId="11" fillId="0" borderId="19" xfId="0" applyNumberFormat="1" applyFont="1" applyBorder="1" applyAlignment="1">
      <alignment horizontal="right" vertical="center"/>
    </xf>
    <xf numFmtId="181" fontId="14" fillId="0" borderId="16" xfId="15" applyNumberFormat="1" applyFont="1" applyBorder="1" applyAlignment="1">
      <alignment vertical="center"/>
    </xf>
    <xf numFmtId="186" fontId="19" fillId="0" borderId="4" xfId="0" applyNumberFormat="1" applyFont="1" applyBorder="1" applyAlignment="1">
      <alignment horizontal="right" vertical="center"/>
    </xf>
    <xf numFmtId="186" fontId="20" fillId="0" borderId="13" xfId="0" applyNumberFormat="1" applyFont="1" applyBorder="1" applyAlignment="1">
      <alignment vertical="center"/>
    </xf>
    <xf numFmtId="181" fontId="11" fillId="0" borderId="7" xfId="0" applyNumberFormat="1" applyFont="1" applyBorder="1" applyAlignment="1">
      <alignment horizontal="right" vertical="center"/>
    </xf>
    <xf numFmtId="181" fontId="14" fillId="0" borderId="16" xfId="0" applyNumberFormat="1" applyFont="1" applyBorder="1" applyAlignment="1">
      <alignment horizontal="right" vertical="center"/>
    </xf>
    <xf numFmtId="195" fontId="11" fillId="0" borderId="4" xfId="15" applyNumberFormat="1" applyFont="1" applyBorder="1" applyAlignment="1">
      <alignment horizontal="right" vertical="center"/>
    </xf>
    <xf numFmtId="195" fontId="14" fillId="0" borderId="13" xfId="15" applyNumberFormat="1" applyFont="1" applyBorder="1" applyAlignment="1">
      <alignment horizontal="right" vertical="center"/>
    </xf>
    <xf numFmtId="195" fontId="14" fillId="0" borderId="7" xfId="15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vertical="center"/>
    </xf>
    <xf numFmtId="187" fontId="14" fillId="0" borderId="20" xfId="15" applyNumberFormat="1" applyFont="1" applyBorder="1" applyAlignment="1">
      <alignment horizontal="right" vertical="center"/>
    </xf>
    <xf numFmtId="181" fontId="14" fillId="0" borderId="21" xfId="0" applyNumberFormat="1" applyFont="1" applyBorder="1" applyAlignment="1">
      <alignment vertical="center"/>
    </xf>
    <xf numFmtId="195" fontId="11" fillId="0" borderId="22" xfId="15" applyNumberFormat="1" applyFont="1" applyBorder="1" applyAlignment="1">
      <alignment horizontal="right" vertical="center"/>
    </xf>
    <xf numFmtId="195" fontId="14" fillId="0" borderId="23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9" fontId="10" fillId="0" borderId="32" xfId="21" applyFont="1" applyBorder="1" applyAlignment="1">
      <alignment horizontal="center" vertical="center"/>
    </xf>
    <xf numFmtId="9" fontId="10" fillId="0" borderId="33" xfId="2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171" fontId="10" fillId="0" borderId="39" xfId="15" applyFont="1" applyBorder="1" applyAlignment="1">
      <alignment horizontal="center" vertical="center"/>
    </xf>
    <xf numFmtId="171" fontId="10" fillId="0" borderId="40" xfId="15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194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1" customWidth="1"/>
    <col min="3" max="20" width="13.57421875" style="1" customWidth="1"/>
    <col min="21" max="21" width="14.421875" style="1" customWidth="1"/>
    <col min="22" max="28" width="17.421875" style="1" customWidth="1"/>
    <col min="29" max="29" width="17.421875" style="2" customWidth="1"/>
    <col min="30" max="16384" width="17.421875" style="1" customWidth="1"/>
  </cols>
  <sheetData>
    <row r="1" spans="1:29" ht="90" customHeight="1" thickBo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U1" s="2"/>
      <c r="AC1" s="1"/>
    </row>
    <row r="2" spans="1:21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9" ht="18" customHeight="1">
      <c r="A3" s="4"/>
      <c r="B3" s="5"/>
      <c r="C3" s="6">
        <f aca="true" t="shared" si="0" ref="C3:L3">COLUMN()-2</f>
        <v>1</v>
      </c>
      <c r="D3" s="6">
        <f t="shared" si="0"/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59" t="s">
        <v>0</v>
      </c>
      <c r="AC3" s="1"/>
    </row>
    <row r="4" spans="1:29" ht="45" customHeight="1" thickBot="1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40</v>
      </c>
      <c r="M4" s="60"/>
      <c r="AC4" s="1"/>
    </row>
    <row r="5" spans="1:29" ht="19.5" customHeight="1">
      <c r="A5" s="62" t="s">
        <v>10</v>
      </c>
      <c r="B5" s="63"/>
      <c r="C5" s="10">
        <v>38639</v>
      </c>
      <c r="D5" s="10">
        <v>38646</v>
      </c>
      <c r="E5" s="10">
        <v>38639</v>
      </c>
      <c r="F5" s="10">
        <v>38639</v>
      </c>
      <c r="G5" s="10">
        <v>38639</v>
      </c>
      <c r="H5" s="10">
        <v>38632</v>
      </c>
      <c r="I5" s="10">
        <v>38625</v>
      </c>
      <c r="J5" s="10">
        <v>38632</v>
      </c>
      <c r="K5" s="10">
        <v>38618</v>
      </c>
      <c r="L5" s="10">
        <v>38639</v>
      </c>
      <c r="M5" s="60"/>
      <c r="AC5" s="1"/>
    </row>
    <row r="6" spans="1:29" ht="19.5" customHeight="1">
      <c r="A6" s="64" t="s">
        <v>11</v>
      </c>
      <c r="B6" s="65"/>
      <c r="C6" s="11">
        <v>89</v>
      </c>
      <c r="D6" s="11">
        <v>50</v>
      </c>
      <c r="E6" s="11">
        <v>46</v>
      </c>
      <c r="F6" s="11">
        <v>105</v>
      </c>
      <c r="G6" s="11">
        <v>50</v>
      </c>
      <c r="H6" s="11">
        <v>68</v>
      </c>
      <c r="I6" s="11">
        <v>60</v>
      </c>
      <c r="J6" s="11">
        <v>30</v>
      </c>
      <c r="K6" s="11">
        <v>52</v>
      </c>
      <c r="L6" s="11">
        <v>14</v>
      </c>
      <c r="M6" s="60"/>
      <c r="AC6" s="1"/>
    </row>
    <row r="7" spans="1:13" s="13" customFormat="1" ht="15" customHeight="1">
      <c r="A7" s="66" t="s">
        <v>12</v>
      </c>
      <c r="B7" s="67"/>
      <c r="C7" s="12" t="s">
        <v>13</v>
      </c>
      <c r="D7" s="12" t="s">
        <v>14</v>
      </c>
      <c r="E7" s="12" t="s">
        <v>14</v>
      </c>
      <c r="F7" s="12" t="s">
        <v>15</v>
      </c>
      <c r="G7" s="12" t="s">
        <v>15</v>
      </c>
      <c r="H7" s="12" t="s">
        <v>16</v>
      </c>
      <c r="I7" s="12" t="s">
        <v>15</v>
      </c>
      <c r="J7" s="12" t="s">
        <v>13</v>
      </c>
      <c r="K7" s="12" t="s">
        <v>15</v>
      </c>
      <c r="L7" s="12" t="s">
        <v>41</v>
      </c>
      <c r="M7" s="60"/>
    </row>
    <row r="8" spans="1:13" s="13" customFormat="1" ht="15" customHeight="1">
      <c r="A8" s="68"/>
      <c r="B8" s="69"/>
      <c r="C8" s="14" t="s">
        <v>17</v>
      </c>
      <c r="D8" s="14" t="s">
        <v>18</v>
      </c>
      <c r="E8" s="14" t="s">
        <v>18</v>
      </c>
      <c r="F8" s="14"/>
      <c r="G8" s="14" t="s">
        <v>19</v>
      </c>
      <c r="H8" s="14" t="s">
        <v>20</v>
      </c>
      <c r="I8" s="14" t="s">
        <v>21</v>
      </c>
      <c r="J8" s="14" t="s">
        <v>22</v>
      </c>
      <c r="K8" s="14" t="s">
        <v>19</v>
      </c>
      <c r="L8" s="14" t="s">
        <v>42</v>
      </c>
      <c r="M8" s="60"/>
    </row>
    <row r="9" spans="1:29" ht="19.5" customHeight="1">
      <c r="A9" s="64" t="s">
        <v>23</v>
      </c>
      <c r="B9" s="65"/>
      <c r="C9" s="11">
        <v>2</v>
      </c>
      <c r="D9" s="11">
        <v>1</v>
      </c>
      <c r="E9" s="11">
        <v>2</v>
      </c>
      <c r="F9" s="11">
        <v>2</v>
      </c>
      <c r="G9" s="11">
        <v>2</v>
      </c>
      <c r="H9" s="11">
        <v>3</v>
      </c>
      <c r="I9" s="11">
        <v>4</v>
      </c>
      <c r="J9" s="11">
        <v>3</v>
      </c>
      <c r="K9" s="11">
        <v>5</v>
      </c>
      <c r="L9" s="11">
        <v>2</v>
      </c>
      <c r="M9" s="60"/>
      <c r="AC9" s="1"/>
    </row>
    <row r="10" spans="1:29" ht="19.5" customHeight="1" thickBot="1">
      <c r="A10" s="64" t="s">
        <v>24</v>
      </c>
      <c r="B10" s="65"/>
      <c r="C10" s="15">
        <v>95</v>
      </c>
      <c r="D10" s="15">
        <v>53</v>
      </c>
      <c r="E10" s="15">
        <v>49</v>
      </c>
      <c r="F10" s="15">
        <v>105</v>
      </c>
      <c r="G10" s="15">
        <v>50</v>
      </c>
      <c r="H10" s="15">
        <v>70</v>
      </c>
      <c r="I10" s="15">
        <v>58</v>
      </c>
      <c r="J10" s="15">
        <v>30</v>
      </c>
      <c r="K10" s="15">
        <v>51</v>
      </c>
      <c r="L10" s="15">
        <v>14</v>
      </c>
      <c r="M10" s="61"/>
      <c r="N10" s="16"/>
      <c r="O10" s="16"/>
      <c r="P10" s="16"/>
      <c r="Q10" s="16"/>
      <c r="R10" s="16"/>
      <c r="S10" s="16"/>
      <c r="T10" s="16"/>
      <c r="U10" s="16"/>
      <c r="AC10" s="1"/>
    </row>
    <row r="11" spans="1:29" ht="19.5" customHeight="1">
      <c r="A11" s="66" t="s">
        <v>25</v>
      </c>
      <c r="B11" s="17" t="s">
        <v>26</v>
      </c>
      <c r="C11" s="18">
        <v>66271.5</v>
      </c>
      <c r="D11" s="18">
        <v>46976</v>
      </c>
      <c r="E11" s="18">
        <v>38508</v>
      </c>
      <c r="F11" s="18">
        <v>18021.5</v>
      </c>
      <c r="G11" s="18">
        <v>24815</v>
      </c>
      <c r="H11" s="18">
        <v>13186.5</v>
      </c>
      <c r="I11" s="18">
        <v>7921.5</v>
      </c>
      <c r="J11" s="18">
        <v>10320</v>
      </c>
      <c r="K11" s="18">
        <v>5601.5</v>
      </c>
      <c r="L11" s="18">
        <v>7783</v>
      </c>
      <c r="M11" s="19">
        <f>SUM($C11:$L11)</f>
        <v>239404.5</v>
      </c>
      <c r="AC11" s="1"/>
    </row>
    <row r="12" spans="1:29" ht="19.5" customHeight="1">
      <c r="A12" s="68"/>
      <c r="B12" s="20" t="s">
        <v>27</v>
      </c>
      <c r="C12" s="21">
        <v>7928</v>
      </c>
      <c r="D12" s="21">
        <v>6004</v>
      </c>
      <c r="E12" s="21">
        <v>4269</v>
      </c>
      <c r="F12" s="21">
        <v>2896</v>
      </c>
      <c r="G12" s="21">
        <v>3028</v>
      </c>
      <c r="H12" s="21">
        <v>1872</v>
      </c>
      <c r="I12" s="21">
        <v>1129</v>
      </c>
      <c r="J12" s="21">
        <v>1039</v>
      </c>
      <c r="K12" s="21">
        <v>1111</v>
      </c>
      <c r="L12" s="21">
        <v>838</v>
      </c>
      <c r="M12" s="22">
        <f>SUM($C12:$L12)</f>
        <v>30114</v>
      </c>
      <c r="AC12" s="1"/>
    </row>
    <row r="13" spans="1:29" ht="19.5" customHeight="1">
      <c r="A13" s="66" t="s">
        <v>28</v>
      </c>
      <c r="B13" s="17" t="s">
        <v>26</v>
      </c>
      <c r="C13" s="18">
        <v>115257</v>
      </c>
      <c r="D13" s="18">
        <v>80082</v>
      </c>
      <c r="E13" s="18">
        <v>63049</v>
      </c>
      <c r="F13" s="18">
        <v>33976.5</v>
      </c>
      <c r="G13" s="18">
        <v>43205.5</v>
      </c>
      <c r="H13" s="18">
        <v>32911</v>
      </c>
      <c r="I13" s="18">
        <v>16930</v>
      </c>
      <c r="J13" s="18">
        <v>16529.5</v>
      </c>
      <c r="K13" s="18">
        <v>7796</v>
      </c>
      <c r="L13" s="18">
        <v>12856</v>
      </c>
      <c r="M13" s="23">
        <f>SUM($C13:$L13)</f>
        <v>422592.5</v>
      </c>
      <c r="AC13" s="1"/>
    </row>
    <row r="14" spans="1:29" ht="19.5" customHeight="1">
      <c r="A14" s="68"/>
      <c r="B14" s="20" t="s">
        <v>27</v>
      </c>
      <c r="C14" s="21">
        <v>14272</v>
      </c>
      <c r="D14" s="21">
        <v>9970</v>
      </c>
      <c r="E14" s="21">
        <v>7114</v>
      </c>
      <c r="F14" s="21">
        <v>5303</v>
      </c>
      <c r="G14" s="21">
        <v>5324</v>
      </c>
      <c r="H14" s="21">
        <v>4532</v>
      </c>
      <c r="I14" s="21">
        <v>2538</v>
      </c>
      <c r="J14" s="21">
        <v>1844</v>
      </c>
      <c r="K14" s="21">
        <v>1588</v>
      </c>
      <c r="L14" s="21">
        <v>1359</v>
      </c>
      <c r="M14" s="22">
        <f>SUM($C14:$L14)</f>
        <v>53844</v>
      </c>
      <c r="AC14" s="1"/>
    </row>
    <row r="15" spans="1:29" ht="19.5" customHeight="1">
      <c r="A15" s="66" t="s">
        <v>29</v>
      </c>
      <c r="B15" s="17" t="s">
        <v>26</v>
      </c>
      <c r="C15" s="18">
        <v>100583.5</v>
      </c>
      <c r="D15" s="18">
        <v>70561</v>
      </c>
      <c r="E15" s="18">
        <v>53071</v>
      </c>
      <c r="F15" s="18">
        <v>36570</v>
      </c>
      <c r="G15" s="18">
        <v>41643</v>
      </c>
      <c r="H15" s="18">
        <v>33171</v>
      </c>
      <c r="I15" s="18">
        <v>15397.5</v>
      </c>
      <c r="J15" s="18">
        <v>15907.5</v>
      </c>
      <c r="K15" s="18">
        <v>7704</v>
      </c>
      <c r="L15" s="18">
        <v>14420</v>
      </c>
      <c r="M15" s="23">
        <f>SUM($C15:$L15)</f>
        <v>389028.5</v>
      </c>
      <c r="AC15" s="1"/>
    </row>
    <row r="16" spans="1:29" ht="19.5" customHeight="1">
      <c r="A16" s="68"/>
      <c r="B16" s="20" t="s">
        <v>27</v>
      </c>
      <c r="C16" s="21">
        <v>12424</v>
      </c>
      <c r="D16" s="21">
        <v>8962</v>
      </c>
      <c r="E16" s="21">
        <v>6177</v>
      </c>
      <c r="F16" s="21">
        <v>5657</v>
      </c>
      <c r="G16" s="21">
        <v>5149</v>
      </c>
      <c r="H16" s="21">
        <v>4570</v>
      </c>
      <c r="I16" s="21">
        <v>2273</v>
      </c>
      <c r="J16" s="21">
        <v>1867</v>
      </c>
      <c r="K16" s="21">
        <v>1519</v>
      </c>
      <c r="L16" s="21">
        <v>1494</v>
      </c>
      <c r="M16" s="24">
        <f>SUM($C16:$L16)</f>
        <v>50092</v>
      </c>
      <c r="AC16" s="1"/>
    </row>
    <row r="17" spans="1:29" ht="19.5" customHeight="1">
      <c r="A17" s="76" t="s">
        <v>30</v>
      </c>
      <c r="B17" s="25" t="s">
        <v>26</v>
      </c>
      <c r="C17" s="26">
        <f aca="true" t="shared" si="1" ref="C17:K17">C11+C13+C15</f>
        <v>282112</v>
      </c>
      <c r="D17" s="26">
        <f t="shared" si="1"/>
        <v>197619</v>
      </c>
      <c r="E17" s="26">
        <f t="shared" si="1"/>
        <v>154628</v>
      </c>
      <c r="F17" s="26">
        <f t="shared" si="1"/>
        <v>88568</v>
      </c>
      <c r="G17" s="26">
        <f t="shared" si="1"/>
        <v>109663.5</v>
      </c>
      <c r="H17" s="26">
        <f t="shared" si="1"/>
        <v>79268.5</v>
      </c>
      <c r="I17" s="26">
        <f t="shared" si="1"/>
        <v>40249</v>
      </c>
      <c r="J17" s="26">
        <f t="shared" si="1"/>
        <v>42757</v>
      </c>
      <c r="K17" s="26">
        <f t="shared" si="1"/>
        <v>21101.5</v>
      </c>
      <c r="L17" s="26">
        <f>L11+L13+L15</f>
        <v>35059</v>
      </c>
      <c r="M17" s="27">
        <f>SUM($C17:$L17)</f>
        <v>1051025.5</v>
      </c>
      <c r="AC17" s="1"/>
    </row>
    <row r="18" spans="1:29" ht="19.5" customHeight="1">
      <c r="A18" s="77"/>
      <c r="B18" s="28" t="s">
        <v>27</v>
      </c>
      <c r="C18" s="29">
        <f aca="true" t="shared" si="2" ref="C18:K18">C12+C14+C16</f>
        <v>34624</v>
      </c>
      <c r="D18" s="29">
        <f t="shared" si="2"/>
        <v>24936</v>
      </c>
      <c r="E18" s="29">
        <f t="shared" si="2"/>
        <v>17560</v>
      </c>
      <c r="F18" s="29">
        <f t="shared" si="2"/>
        <v>13856</v>
      </c>
      <c r="G18" s="29">
        <f t="shared" si="2"/>
        <v>13501</v>
      </c>
      <c r="H18" s="29">
        <f t="shared" si="2"/>
        <v>10974</v>
      </c>
      <c r="I18" s="29">
        <f t="shared" si="2"/>
        <v>5940</v>
      </c>
      <c r="J18" s="29">
        <f t="shared" si="2"/>
        <v>4750</v>
      </c>
      <c r="K18" s="29">
        <f t="shared" si="2"/>
        <v>4218</v>
      </c>
      <c r="L18" s="29">
        <f>L12+L14+L16</f>
        <v>3691</v>
      </c>
      <c r="M18" s="30">
        <f>SUM($C18:$L18)</f>
        <v>134050</v>
      </c>
      <c r="AC18" s="1"/>
    </row>
    <row r="19" spans="1:13" s="33" customFormat="1" ht="19.5" customHeight="1">
      <c r="A19" s="70" t="s">
        <v>31</v>
      </c>
      <c r="B19" s="71"/>
      <c r="C19" s="31">
        <f>IF(C18&lt;&gt;0,C18/$M$18*100,"")</f>
        <v>25.82916822081313</v>
      </c>
      <c r="D19" s="31">
        <f>IF(D18&lt;&gt;0,D18/$M$18*100,"")</f>
        <v>18.60201417381574</v>
      </c>
      <c r="E19" s="31">
        <f>IF(E18&lt;&gt;0,E18/$M$18*100,"")</f>
        <v>13.09958970533383</v>
      </c>
      <c r="F19" s="31">
        <f>IF(F18&lt;&gt;0,F18/$M$18*100,"")</f>
        <v>10.336441626258859</v>
      </c>
      <c r="G19" s="31">
        <f>IF(G18&lt;&gt;0,G18/$M$18*100,"")</f>
        <v>10.071615069004103</v>
      </c>
      <c r="H19" s="31">
        <f>IF(H18&lt;&gt;0,H18/$M$18*100,"")</f>
        <v>8.186497575531519</v>
      </c>
      <c r="I19" s="31">
        <f>IF(I18&lt;&gt;0,I18/$M$18*100,"")</f>
        <v>4.43118239462887</v>
      </c>
      <c r="J19" s="31">
        <f>IF(J18&lt;&gt;0,J18/$M$18*100,"")</f>
        <v>3.543453935098843</v>
      </c>
      <c r="K19" s="31">
        <f>IF(K18&lt;&gt;0,K18/$M$18*100,"")</f>
        <v>3.1465870943677734</v>
      </c>
      <c r="L19" s="31">
        <f>IF(L18&lt;&gt;0,L18/$M$18*100,"")</f>
        <v>2.7534502051473333</v>
      </c>
      <c r="M19" s="32"/>
    </row>
    <row r="20" spans="1:29" ht="19.5" customHeight="1">
      <c r="A20" s="72" t="s">
        <v>32</v>
      </c>
      <c r="B20" s="73"/>
      <c r="C20" s="34">
        <v>51482</v>
      </c>
      <c r="D20" s="34"/>
      <c r="E20" s="34">
        <v>25066</v>
      </c>
      <c r="F20" s="34">
        <v>28321</v>
      </c>
      <c r="G20" s="34">
        <v>23913</v>
      </c>
      <c r="H20" s="34">
        <v>17623</v>
      </c>
      <c r="I20" s="34">
        <v>10179</v>
      </c>
      <c r="J20" s="34">
        <v>7899</v>
      </c>
      <c r="K20" s="34">
        <v>5672</v>
      </c>
      <c r="L20" s="34">
        <v>4316</v>
      </c>
      <c r="M20" s="35">
        <f>SUM($C20:$L20)</f>
        <v>174471</v>
      </c>
      <c r="AC20" s="1"/>
    </row>
    <row r="21" spans="1:29" ht="19.5" customHeight="1">
      <c r="A21" s="74" t="s">
        <v>33</v>
      </c>
      <c r="B21" s="75"/>
      <c r="C21" s="36">
        <f aca="true" t="shared" si="3" ref="C21:L21">IF(C20&lt;&gt;0,(+C18-C20)/C20*100," ")</f>
        <v>-32.745425585641584</v>
      </c>
      <c r="D21" s="36" t="str">
        <f t="shared" si="3"/>
        <v> </v>
      </c>
      <c r="E21" s="36">
        <f t="shared" si="3"/>
        <v>-29.944945344291074</v>
      </c>
      <c r="F21" s="36">
        <f t="shared" si="3"/>
        <v>-51.07517389922672</v>
      </c>
      <c r="G21" s="36">
        <f t="shared" si="3"/>
        <v>-43.541170074854676</v>
      </c>
      <c r="H21" s="36">
        <f t="shared" si="3"/>
        <v>-37.729104011802754</v>
      </c>
      <c r="I21" s="36">
        <f t="shared" si="3"/>
        <v>-41.644562334217504</v>
      </c>
      <c r="J21" s="36">
        <f t="shared" si="3"/>
        <v>-39.8658057982023</v>
      </c>
      <c r="K21" s="36">
        <f t="shared" si="3"/>
        <v>-25.63469675599436</v>
      </c>
      <c r="L21" s="36">
        <f t="shared" si="3"/>
        <v>-14.48100092678406</v>
      </c>
      <c r="M21" s="37">
        <f>(+M18-M20)/M20*100</f>
        <v>-23.167747075445202</v>
      </c>
      <c r="AC21" s="1"/>
    </row>
    <row r="22" spans="1:29" ht="19.5" customHeight="1">
      <c r="A22" s="72" t="s">
        <v>34</v>
      </c>
      <c r="B22" s="73"/>
      <c r="C22" s="38">
        <f aca="true" t="shared" si="4" ref="C22:K22">IF(C18&lt;&gt;0,+C18/C10," ")</f>
        <v>364.46315789473687</v>
      </c>
      <c r="D22" s="38">
        <f t="shared" si="4"/>
        <v>470.49056603773585</v>
      </c>
      <c r="E22" s="38">
        <f t="shared" si="4"/>
        <v>358.3673469387755</v>
      </c>
      <c r="F22" s="38">
        <f t="shared" si="4"/>
        <v>131.96190476190475</v>
      </c>
      <c r="G22" s="38">
        <f t="shared" si="4"/>
        <v>270.02</v>
      </c>
      <c r="H22" s="38">
        <f t="shared" si="4"/>
        <v>156.77142857142857</v>
      </c>
      <c r="I22" s="38">
        <f t="shared" si="4"/>
        <v>102.41379310344827</v>
      </c>
      <c r="J22" s="38">
        <f t="shared" si="4"/>
        <v>158.33333333333334</v>
      </c>
      <c r="K22" s="38">
        <f t="shared" si="4"/>
        <v>82.70588235294117</v>
      </c>
      <c r="L22" s="38">
        <f>IF(L18&lt;&gt;0,+L18/L10," ")</f>
        <v>263.64285714285717</v>
      </c>
      <c r="M22" s="39">
        <f>M18/(SUM(C10:L10))</f>
        <v>233.1304347826087</v>
      </c>
      <c r="AC22" s="1"/>
    </row>
    <row r="23" spans="1:29" ht="19.5" customHeight="1">
      <c r="A23" s="78" t="s">
        <v>35</v>
      </c>
      <c r="B23" s="79"/>
      <c r="C23" s="40">
        <f aca="true" t="shared" si="5" ref="C23:K23">IF(C17&lt;&gt;0,+C17/C18," ")</f>
        <v>8.147874306839187</v>
      </c>
      <c r="D23" s="40">
        <f t="shared" si="5"/>
        <v>7.92504812319538</v>
      </c>
      <c r="E23" s="40">
        <f t="shared" si="5"/>
        <v>8.805694760820046</v>
      </c>
      <c r="F23" s="40">
        <f t="shared" si="5"/>
        <v>6.39203233256351</v>
      </c>
      <c r="G23" s="40">
        <f t="shared" si="5"/>
        <v>8.122620546626177</v>
      </c>
      <c r="H23" s="40">
        <f t="shared" si="5"/>
        <v>7.223300528521961</v>
      </c>
      <c r="I23" s="40">
        <f t="shared" si="5"/>
        <v>6.775925925925926</v>
      </c>
      <c r="J23" s="40">
        <f t="shared" si="5"/>
        <v>9.001473684210527</v>
      </c>
      <c r="K23" s="40">
        <f t="shared" si="5"/>
        <v>5.002726410621148</v>
      </c>
      <c r="L23" s="40">
        <f>IF(L17&lt;&gt;0,+L17/L18," ")</f>
        <v>9.498509888918992</v>
      </c>
      <c r="M23" s="41">
        <f>M17/M18</f>
        <v>7.840548302872063</v>
      </c>
      <c r="AC23" s="1"/>
    </row>
    <row r="24" spans="1:29" ht="19.5" customHeight="1">
      <c r="A24" s="72" t="s">
        <v>36</v>
      </c>
      <c r="B24" s="73"/>
      <c r="C24" s="42">
        <v>819676.5</v>
      </c>
      <c r="D24" s="42">
        <v>197619</v>
      </c>
      <c r="E24" s="42">
        <v>442301</v>
      </c>
      <c r="F24" s="42">
        <v>344683</v>
      </c>
      <c r="G24" s="42">
        <v>358470</v>
      </c>
      <c r="H24" s="42">
        <v>574909</v>
      </c>
      <c r="I24" s="42">
        <v>698777.5</v>
      </c>
      <c r="J24" s="42">
        <v>300001.5</v>
      </c>
      <c r="K24" s="42">
        <v>499892</v>
      </c>
      <c r="L24" s="42">
        <v>98891</v>
      </c>
      <c r="M24" s="43">
        <f>SUM($C24:$L24)</f>
        <v>4335220.5</v>
      </c>
      <c r="AC24" s="1"/>
    </row>
    <row r="25" spans="1:29" ht="19.5" customHeight="1">
      <c r="A25" s="80" t="s">
        <v>37</v>
      </c>
      <c r="B25" s="81"/>
      <c r="C25" s="44">
        <v>104496</v>
      </c>
      <c r="D25" s="44">
        <v>24936</v>
      </c>
      <c r="E25" s="44">
        <v>52779</v>
      </c>
      <c r="F25" s="44">
        <v>55156</v>
      </c>
      <c r="G25" s="44">
        <v>45841</v>
      </c>
      <c r="H25" s="44">
        <v>81953</v>
      </c>
      <c r="I25" s="44">
        <v>86981</v>
      </c>
      <c r="J25" s="44">
        <v>34594</v>
      </c>
      <c r="K25" s="44">
        <v>74100</v>
      </c>
      <c r="L25" s="44">
        <v>10727</v>
      </c>
      <c r="M25" s="45">
        <f>SUM($C25:$L25)</f>
        <v>571563</v>
      </c>
      <c r="AC25" s="1"/>
    </row>
    <row r="26" spans="1:29" ht="19.5" customHeight="1" thickBot="1">
      <c r="A26" s="82" t="s">
        <v>35</v>
      </c>
      <c r="B26" s="83"/>
      <c r="C26" s="46">
        <f aca="true" t="shared" si="6" ref="C26:L26">IF(C24&lt;&gt;0,+C24/C25," ")</f>
        <v>7.844094510794672</v>
      </c>
      <c r="D26" s="46">
        <f t="shared" si="6"/>
        <v>7.92504812319538</v>
      </c>
      <c r="E26" s="46">
        <f t="shared" si="6"/>
        <v>8.380245931146858</v>
      </c>
      <c r="F26" s="46">
        <f t="shared" si="6"/>
        <v>6.24923852346073</v>
      </c>
      <c r="G26" s="46">
        <f t="shared" si="6"/>
        <v>7.8198555877925875</v>
      </c>
      <c r="H26" s="46">
        <f t="shared" si="6"/>
        <v>7.015106219418447</v>
      </c>
      <c r="I26" s="46">
        <f t="shared" si="6"/>
        <v>8.033679769144985</v>
      </c>
      <c r="J26" s="46">
        <f t="shared" si="6"/>
        <v>8.672067410533618</v>
      </c>
      <c r="K26" s="46">
        <f t="shared" si="6"/>
        <v>6.746180836707152</v>
      </c>
      <c r="L26" s="46">
        <f t="shared" si="6"/>
        <v>9.21888692085392</v>
      </c>
      <c r="M26" s="47">
        <f>M24/M25</f>
        <v>7.584851538675527</v>
      </c>
      <c r="AC26" s="1"/>
    </row>
    <row r="27" spans="21:30" ht="9.75" customHeight="1">
      <c r="U27" s="48"/>
      <c r="V27" s="48"/>
      <c r="W27" s="49"/>
      <c r="X27" s="49"/>
      <c r="Y27" s="49"/>
      <c r="Z27" s="49"/>
      <c r="AC27" s="50"/>
      <c r="AD27" s="50"/>
    </row>
    <row r="28" spans="1:32" s="53" customFormat="1" ht="12" customHeight="1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  <c r="O28" s="52"/>
      <c r="P28" s="51"/>
      <c r="Q28" s="51"/>
      <c r="R28" s="51"/>
      <c r="AC28" s="54"/>
      <c r="AD28" s="54"/>
      <c r="AE28" s="54"/>
      <c r="AF28" s="54"/>
    </row>
    <row r="29" spans="29:32" ht="11.25">
      <c r="AC29" s="50"/>
      <c r="AD29" s="50"/>
      <c r="AE29" s="50"/>
      <c r="AF29" s="50"/>
    </row>
    <row r="30" spans="29:32" ht="11.25">
      <c r="AC30" s="50"/>
      <c r="AD30" s="50"/>
      <c r="AE30" s="50"/>
      <c r="AF30" s="50"/>
    </row>
    <row r="31" spans="29:32" ht="11.25">
      <c r="AC31" s="50"/>
      <c r="AD31" s="50"/>
      <c r="AE31" s="50"/>
      <c r="AF31" s="50"/>
    </row>
    <row r="32" spans="29:32" ht="11.25">
      <c r="AC32" s="50"/>
      <c r="AD32" s="50"/>
      <c r="AE32" s="50"/>
      <c r="AF32" s="50"/>
    </row>
    <row r="33" spans="29:32" ht="11.25">
      <c r="AC33" s="50"/>
      <c r="AD33" s="50"/>
      <c r="AE33" s="50"/>
      <c r="AF33" s="50"/>
    </row>
    <row r="34" spans="29:32" ht="11.25">
      <c r="AC34" s="50"/>
      <c r="AD34" s="50"/>
      <c r="AE34" s="50"/>
      <c r="AF34" s="50"/>
    </row>
    <row r="35" spans="29:32" ht="11.25">
      <c r="AC35" s="50"/>
      <c r="AD35" s="50"/>
      <c r="AE35" s="50"/>
      <c r="AF35" s="50"/>
    </row>
    <row r="36" spans="29:32" ht="11.25">
      <c r="AC36" s="50"/>
      <c r="AD36" s="50"/>
      <c r="AE36" s="50"/>
      <c r="AF36" s="50"/>
    </row>
    <row r="37" spans="29:32" ht="11.25">
      <c r="AC37" s="50"/>
      <c r="AD37" s="50"/>
      <c r="AE37" s="50"/>
      <c r="AF37" s="50"/>
    </row>
    <row r="38" spans="29:32" ht="11.25">
      <c r="AC38" s="50"/>
      <c r="AD38" s="50"/>
      <c r="AE38" s="50"/>
      <c r="AF38" s="50"/>
    </row>
    <row r="39" spans="29:32" ht="11.25">
      <c r="AC39" s="50"/>
      <c r="AD39" s="50"/>
      <c r="AE39" s="50"/>
      <c r="AF39" s="50"/>
    </row>
    <row r="40" spans="29:32" ht="11.25">
      <c r="AC40" s="50"/>
      <c r="AD40" s="50"/>
      <c r="AE40" s="50"/>
      <c r="AF40" s="50"/>
    </row>
    <row r="41" spans="29:32" ht="11.25">
      <c r="AC41" s="50"/>
      <c r="AD41" s="50"/>
      <c r="AE41" s="50"/>
      <c r="AF41" s="50"/>
    </row>
    <row r="42" spans="29:32" ht="11.25">
      <c r="AC42" s="50"/>
      <c r="AD42" s="50"/>
      <c r="AE42" s="50"/>
      <c r="AF42" s="50"/>
    </row>
    <row r="43" spans="29:32" ht="11.25">
      <c r="AC43" s="50"/>
      <c r="AD43" s="50"/>
      <c r="AE43" s="50"/>
      <c r="AF43" s="50"/>
    </row>
    <row r="44" spans="29:32" ht="11.25">
      <c r="AC44" s="50"/>
      <c r="AD44" s="50"/>
      <c r="AE44" s="50"/>
      <c r="AF44" s="50"/>
    </row>
    <row r="45" spans="29:32" ht="11.25">
      <c r="AC45" s="50"/>
      <c r="AD45" s="50"/>
      <c r="AE45" s="50"/>
      <c r="AF45" s="50"/>
    </row>
    <row r="46" spans="29:32" ht="11.25">
      <c r="AC46" s="50"/>
      <c r="AD46" s="50"/>
      <c r="AE46" s="50"/>
      <c r="AF46" s="50"/>
    </row>
    <row r="47" spans="29:32" ht="11.25">
      <c r="AC47" s="50"/>
      <c r="AD47" s="50"/>
      <c r="AE47" s="50"/>
      <c r="AF47" s="50"/>
    </row>
    <row r="48" spans="29:32" ht="11.25">
      <c r="AC48" s="50"/>
      <c r="AD48" s="50"/>
      <c r="AE48" s="50"/>
      <c r="AF48" s="50"/>
    </row>
    <row r="49" spans="29:32" ht="11.25">
      <c r="AC49" s="50"/>
      <c r="AD49" s="50"/>
      <c r="AE49" s="50"/>
      <c r="AF49" s="50"/>
    </row>
    <row r="50" spans="29:32" ht="11.25">
      <c r="AC50" s="50"/>
      <c r="AD50" s="50"/>
      <c r="AE50" s="50"/>
      <c r="AF50" s="50"/>
    </row>
    <row r="51" spans="29:32" ht="11.25">
      <c r="AC51" s="50"/>
      <c r="AD51" s="50"/>
      <c r="AE51" s="50"/>
      <c r="AF51" s="50"/>
    </row>
    <row r="52" spans="29:32" ht="11.25">
      <c r="AC52" s="50"/>
      <c r="AD52" s="50"/>
      <c r="AE52" s="50"/>
      <c r="AF52" s="50"/>
    </row>
    <row r="53" spans="29:32" ht="11.25">
      <c r="AC53" s="50"/>
      <c r="AD53" s="50"/>
      <c r="AE53" s="50"/>
      <c r="AF53" s="50"/>
    </row>
    <row r="54" spans="29:32" ht="11.25">
      <c r="AC54" s="50"/>
      <c r="AD54" s="50"/>
      <c r="AE54" s="50"/>
      <c r="AF54" s="50"/>
    </row>
    <row r="55" spans="29:32" ht="11.25">
      <c r="AC55" s="50"/>
      <c r="AD55" s="50"/>
      <c r="AE55" s="50"/>
      <c r="AF55" s="50"/>
    </row>
    <row r="56" spans="29:32" ht="11.25">
      <c r="AC56" s="50"/>
      <c r="AD56" s="50"/>
      <c r="AE56" s="50"/>
      <c r="AF56" s="50"/>
    </row>
    <row r="57" spans="29:32" ht="11.25">
      <c r="AC57" s="50"/>
      <c r="AD57" s="50"/>
      <c r="AE57" s="50"/>
      <c r="AF57" s="50"/>
    </row>
    <row r="58" spans="29:32" ht="11.25">
      <c r="AC58" s="50"/>
      <c r="AD58" s="50"/>
      <c r="AE58" s="50"/>
      <c r="AF58" s="50"/>
    </row>
    <row r="59" spans="29:32" ht="11.25">
      <c r="AC59" s="50"/>
      <c r="AD59" s="50"/>
      <c r="AE59" s="50"/>
      <c r="AF59" s="50"/>
    </row>
    <row r="60" spans="29:32" ht="11.25">
      <c r="AC60" s="50"/>
      <c r="AD60" s="50"/>
      <c r="AE60" s="50"/>
      <c r="AF60" s="50"/>
    </row>
    <row r="61" spans="29:32" ht="11.25">
      <c r="AC61" s="50"/>
      <c r="AD61" s="50"/>
      <c r="AE61" s="50"/>
      <c r="AF61" s="50"/>
    </row>
    <row r="62" spans="29:32" ht="11.25">
      <c r="AC62" s="50"/>
      <c r="AD62" s="50"/>
      <c r="AE62" s="50"/>
      <c r="AF62" s="50"/>
    </row>
    <row r="63" spans="29:32" ht="11.25">
      <c r="AC63" s="50"/>
      <c r="AD63" s="50"/>
      <c r="AE63" s="50"/>
      <c r="AF63" s="50"/>
    </row>
    <row r="64" spans="29:32" ht="11.25">
      <c r="AC64" s="50"/>
      <c r="AD64" s="50"/>
      <c r="AE64" s="50"/>
      <c r="AF64" s="50"/>
    </row>
    <row r="65" spans="29:32" ht="11.25">
      <c r="AC65" s="50"/>
      <c r="AD65" s="50"/>
      <c r="AE65" s="50"/>
      <c r="AF65" s="50"/>
    </row>
    <row r="66" spans="29:32" ht="11.25">
      <c r="AC66" s="50"/>
      <c r="AD66" s="50"/>
      <c r="AE66" s="50"/>
      <c r="AF66" s="50"/>
    </row>
    <row r="67" spans="29:32" ht="11.25">
      <c r="AC67" s="50"/>
      <c r="AD67" s="50"/>
      <c r="AE67" s="50"/>
      <c r="AF67" s="50"/>
    </row>
    <row r="68" spans="29:32" ht="11.25">
      <c r="AC68" s="50"/>
      <c r="AD68" s="50"/>
      <c r="AE68" s="50"/>
      <c r="AF68" s="50"/>
    </row>
    <row r="69" spans="29:32" ht="11.25">
      <c r="AC69" s="50"/>
      <c r="AD69" s="50"/>
      <c r="AE69" s="50"/>
      <c r="AF69" s="50"/>
    </row>
    <row r="70" spans="29:32" ht="11.25">
      <c r="AC70" s="50"/>
      <c r="AD70" s="50"/>
      <c r="AE70" s="50"/>
      <c r="AF70" s="50"/>
    </row>
    <row r="71" spans="29:32" ht="11.25">
      <c r="AC71" s="50"/>
      <c r="AD71" s="50"/>
      <c r="AE71" s="50"/>
      <c r="AF71" s="50"/>
    </row>
    <row r="72" spans="29:32" ht="11.25">
      <c r="AC72" s="50"/>
      <c r="AD72" s="50"/>
      <c r="AE72" s="50"/>
      <c r="AF72" s="50"/>
    </row>
    <row r="73" spans="29:32" ht="11.25">
      <c r="AC73" s="50"/>
      <c r="AD73" s="50"/>
      <c r="AE73" s="50"/>
      <c r="AF73" s="50"/>
    </row>
    <row r="74" spans="29:32" ht="11.25">
      <c r="AC74" s="50"/>
      <c r="AD74" s="50"/>
      <c r="AE74" s="50"/>
      <c r="AF74" s="50"/>
    </row>
    <row r="75" spans="29:32" ht="11.25">
      <c r="AC75" s="50"/>
      <c r="AD75" s="50"/>
      <c r="AE75" s="50"/>
      <c r="AF75" s="50"/>
    </row>
    <row r="76" spans="29:32" ht="11.25">
      <c r="AC76" s="50"/>
      <c r="AD76" s="50"/>
      <c r="AE76" s="50"/>
      <c r="AF76" s="50"/>
    </row>
    <row r="77" spans="29:32" ht="11.25">
      <c r="AC77" s="50"/>
      <c r="AD77" s="50"/>
      <c r="AE77" s="50"/>
      <c r="AF77" s="50"/>
    </row>
    <row r="78" spans="29:32" ht="11.25">
      <c r="AC78" s="50"/>
      <c r="AD78" s="50"/>
      <c r="AE78" s="50"/>
      <c r="AF78" s="50"/>
    </row>
    <row r="79" spans="29:32" ht="11.25">
      <c r="AC79" s="50"/>
      <c r="AD79" s="50"/>
      <c r="AE79" s="50"/>
      <c r="AF79" s="50"/>
    </row>
    <row r="80" spans="29:32" ht="11.25">
      <c r="AC80" s="50"/>
      <c r="AD80" s="50"/>
      <c r="AE80" s="50"/>
      <c r="AF80" s="50"/>
    </row>
    <row r="81" spans="29:32" ht="11.25">
      <c r="AC81" s="50"/>
      <c r="AD81" s="50"/>
      <c r="AE81" s="50"/>
      <c r="AF81" s="50"/>
    </row>
    <row r="82" spans="29:32" ht="11.25">
      <c r="AC82" s="50"/>
      <c r="AD82" s="50"/>
      <c r="AE82" s="50"/>
      <c r="AF82" s="50"/>
    </row>
    <row r="83" spans="29:32" ht="11.25">
      <c r="AC83" s="50"/>
      <c r="AD83" s="50"/>
      <c r="AE83" s="50"/>
      <c r="AF83" s="50"/>
    </row>
    <row r="84" spans="29:32" ht="11.25">
      <c r="AC84" s="50"/>
      <c r="AD84" s="50"/>
      <c r="AE84" s="50"/>
      <c r="AF84" s="50"/>
    </row>
    <row r="85" spans="29:32" ht="11.25">
      <c r="AC85" s="50"/>
      <c r="AD85" s="50"/>
      <c r="AE85" s="50"/>
      <c r="AF85" s="50"/>
    </row>
    <row r="86" spans="29:32" ht="11.25">
      <c r="AC86" s="50"/>
      <c r="AD86" s="50"/>
      <c r="AE86" s="50"/>
      <c r="AF86" s="50"/>
    </row>
    <row r="87" spans="29:32" ht="11.25">
      <c r="AC87" s="50"/>
      <c r="AD87" s="50"/>
      <c r="AE87" s="50"/>
      <c r="AF87" s="50"/>
    </row>
    <row r="88" spans="29:32" ht="11.25">
      <c r="AC88" s="50"/>
      <c r="AD88" s="50"/>
      <c r="AE88" s="50"/>
      <c r="AF88" s="50"/>
    </row>
    <row r="89" spans="29:32" ht="11.25">
      <c r="AC89" s="50"/>
      <c r="AD89" s="50"/>
      <c r="AE89" s="50"/>
      <c r="AF89" s="50"/>
    </row>
    <row r="90" spans="29:32" ht="11.25">
      <c r="AC90" s="50"/>
      <c r="AD90" s="50"/>
      <c r="AE90" s="50"/>
      <c r="AF90" s="50"/>
    </row>
    <row r="91" spans="29:32" ht="11.25">
      <c r="AC91" s="50"/>
      <c r="AD91" s="50"/>
      <c r="AE91" s="50"/>
      <c r="AF91" s="50"/>
    </row>
    <row r="92" spans="29:32" ht="11.25">
      <c r="AC92" s="50"/>
      <c r="AD92" s="50"/>
      <c r="AE92" s="50"/>
      <c r="AF92" s="50"/>
    </row>
    <row r="93" spans="29:32" ht="11.25">
      <c r="AC93" s="50"/>
      <c r="AD93" s="50"/>
      <c r="AE93" s="50"/>
      <c r="AF93" s="50"/>
    </row>
    <row r="94" spans="29:32" ht="11.25">
      <c r="AC94" s="50"/>
      <c r="AD94" s="50"/>
      <c r="AE94" s="50"/>
      <c r="AF94" s="50"/>
    </row>
    <row r="95" spans="29:32" ht="11.25">
      <c r="AC95" s="50"/>
      <c r="AD95" s="50"/>
      <c r="AE95" s="50"/>
      <c r="AF95" s="50"/>
    </row>
    <row r="96" spans="29:32" ht="11.25">
      <c r="AC96" s="50"/>
      <c r="AD96" s="50"/>
      <c r="AE96" s="50"/>
      <c r="AF96" s="50"/>
    </row>
    <row r="97" spans="29:32" ht="11.25">
      <c r="AC97" s="50"/>
      <c r="AD97" s="50"/>
      <c r="AE97" s="50"/>
      <c r="AF97" s="50"/>
    </row>
    <row r="98" spans="29:32" ht="11.25">
      <c r="AC98" s="50"/>
      <c r="AD98" s="50"/>
      <c r="AE98" s="50"/>
      <c r="AF98" s="50"/>
    </row>
    <row r="99" spans="29:32" ht="11.25">
      <c r="AC99" s="50"/>
      <c r="AD99" s="50"/>
      <c r="AE99" s="50"/>
      <c r="AF99" s="50"/>
    </row>
    <row r="100" spans="29:32" ht="11.25">
      <c r="AC100" s="50"/>
      <c r="AD100" s="50"/>
      <c r="AE100" s="50"/>
      <c r="AF100" s="50"/>
    </row>
    <row r="101" spans="29:32" ht="11.25">
      <c r="AC101" s="50"/>
      <c r="AD101" s="50"/>
      <c r="AE101" s="50"/>
      <c r="AF101" s="50"/>
    </row>
    <row r="102" spans="29:32" ht="11.25">
      <c r="AC102" s="50"/>
      <c r="AD102" s="50"/>
      <c r="AE102" s="50"/>
      <c r="AF102" s="50"/>
    </row>
    <row r="103" spans="29:32" ht="11.25">
      <c r="AC103" s="50"/>
      <c r="AD103" s="50"/>
      <c r="AE103" s="50"/>
      <c r="AF103" s="50"/>
    </row>
    <row r="104" spans="29:32" ht="11.25">
      <c r="AC104" s="50"/>
      <c r="AD104" s="50"/>
      <c r="AE104" s="50"/>
      <c r="AF104" s="50"/>
    </row>
    <row r="105" spans="29:32" ht="11.25">
      <c r="AC105" s="50"/>
      <c r="AD105" s="50"/>
      <c r="AE105" s="50"/>
      <c r="AF105" s="50"/>
    </row>
    <row r="106" spans="29:32" ht="11.25">
      <c r="AC106" s="50"/>
      <c r="AD106" s="50"/>
      <c r="AE106" s="50"/>
      <c r="AF106" s="50"/>
    </row>
    <row r="107" spans="29:32" ht="11.25">
      <c r="AC107" s="50"/>
      <c r="AD107" s="50"/>
      <c r="AE107" s="50"/>
      <c r="AF107" s="50"/>
    </row>
    <row r="108" spans="29:32" ht="11.25">
      <c r="AC108" s="50"/>
      <c r="AD108" s="50"/>
      <c r="AE108" s="50"/>
      <c r="AF108" s="50"/>
    </row>
    <row r="109" spans="29:32" ht="11.25">
      <c r="AC109" s="50"/>
      <c r="AD109" s="50"/>
      <c r="AE109" s="50"/>
      <c r="AF109" s="50"/>
    </row>
    <row r="110" spans="29:32" ht="11.25">
      <c r="AC110" s="50"/>
      <c r="AD110" s="50"/>
      <c r="AE110" s="50"/>
      <c r="AF110" s="50"/>
    </row>
    <row r="111" spans="29:32" ht="11.25">
      <c r="AC111" s="50"/>
      <c r="AD111" s="50"/>
      <c r="AE111" s="50"/>
      <c r="AF111" s="50"/>
    </row>
    <row r="112" spans="29:32" ht="11.25">
      <c r="AC112" s="50"/>
      <c r="AD112" s="50"/>
      <c r="AE112" s="50"/>
      <c r="AF112" s="50"/>
    </row>
    <row r="113" spans="29:32" ht="11.25">
      <c r="AC113" s="50"/>
      <c r="AD113" s="50"/>
      <c r="AE113" s="50"/>
      <c r="AF113" s="50"/>
    </row>
    <row r="114" spans="29:32" ht="11.25">
      <c r="AC114" s="50"/>
      <c r="AD114" s="50"/>
      <c r="AE114" s="50"/>
      <c r="AF114" s="50"/>
    </row>
    <row r="115" spans="29:32" ht="11.25">
      <c r="AC115" s="50"/>
      <c r="AD115" s="50"/>
      <c r="AE115" s="50"/>
      <c r="AF115" s="50"/>
    </row>
    <row r="116" spans="29:32" ht="11.25">
      <c r="AC116" s="50"/>
      <c r="AD116" s="50"/>
      <c r="AE116" s="50"/>
      <c r="AF116" s="50"/>
    </row>
    <row r="117" spans="29:32" ht="11.25">
      <c r="AC117" s="50"/>
      <c r="AD117" s="50"/>
      <c r="AE117" s="50"/>
      <c r="AF117" s="50"/>
    </row>
    <row r="118" spans="29:32" ht="11.25">
      <c r="AC118" s="50"/>
      <c r="AD118" s="50"/>
      <c r="AE118" s="50"/>
      <c r="AF118" s="50"/>
    </row>
    <row r="119" spans="29:32" ht="11.25">
      <c r="AC119" s="50"/>
      <c r="AD119" s="50"/>
      <c r="AE119" s="50"/>
      <c r="AF119" s="50"/>
    </row>
    <row r="120" spans="29:32" ht="11.25">
      <c r="AC120" s="50"/>
      <c r="AD120" s="50"/>
      <c r="AE120" s="50"/>
      <c r="AF120" s="50"/>
    </row>
    <row r="121" spans="29:32" ht="11.25">
      <c r="AC121" s="50"/>
      <c r="AD121" s="50"/>
      <c r="AE121" s="50"/>
      <c r="AF121" s="50"/>
    </row>
    <row r="122" spans="29:32" ht="11.25">
      <c r="AC122" s="50"/>
      <c r="AD122" s="50"/>
      <c r="AE122" s="50"/>
      <c r="AF122" s="50"/>
    </row>
    <row r="123" spans="29:32" ht="11.25">
      <c r="AC123" s="50"/>
      <c r="AD123" s="50"/>
      <c r="AE123" s="50"/>
      <c r="AF123" s="50"/>
    </row>
    <row r="124" spans="29:32" ht="11.25">
      <c r="AC124" s="50"/>
      <c r="AD124" s="50"/>
      <c r="AE124" s="50"/>
      <c r="AF124" s="50"/>
    </row>
    <row r="125" spans="29:32" ht="11.25">
      <c r="AC125" s="50"/>
      <c r="AD125" s="50"/>
      <c r="AE125" s="50"/>
      <c r="AF125" s="50"/>
    </row>
    <row r="126" spans="29:32" ht="11.25">
      <c r="AC126" s="50"/>
      <c r="AD126" s="50"/>
      <c r="AE126" s="50"/>
      <c r="AF126" s="50"/>
    </row>
    <row r="127" spans="29:32" ht="11.25">
      <c r="AC127" s="50"/>
      <c r="AD127" s="50"/>
      <c r="AE127" s="50"/>
      <c r="AF127" s="50"/>
    </row>
    <row r="128" spans="29:32" ht="11.25">
      <c r="AC128" s="50"/>
      <c r="AD128" s="50"/>
      <c r="AE128" s="50"/>
      <c r="AF128" s="50"/>
    </row>
    <row r="129" spans="29:32" ht="11.25">
      <c r="AC129" s="50"/>
      <c r="AD129" s="50"/>
      <c r="AE129" s="50"/>
      <c r="AF129" s="50"/>
    </row>
    <row r="130" spans="29:32" ht="11.25">
      <c r="AC130" s="50"/>
      <c r="AD130" s="50"/>
      <c r="AE130" s="50"/>
      <c r="AF130" s="50"/>
    </row>
    <row r="131" spans="29:32" ht="11.25">
      <c r="AC131" s="50"/>
      <c r="AD131" s="50"/>
      <c r="AE131" s="50"/>
      <c r="AF131" s="50"/>
    </row>
    <row r="132" spans="29:32" ht="11.25">
      <c r="AC132" s="50"/>
      <c r="AD132" s="50"/>
      <c r="AE132" s="50"/>
      <c r="AF132" s="50"/>
    </row>
    <row r="133" spans="29:32" ht="11.25">
      <c r="AC133" s="50"/>
      <c r="AD133" s="50"/>
      <c r="AE133" s="50"/>
      <c r="AF133" s="50"/>
    </row>
    <row r="134" spans="29:32" ht="11.25">
      <c r="AC134" s="50"/>
      <c r="AD134" s="50"/>
      <c r="AE134" s="50"/>
      <c r="AF134" s="50"/>
    </row>
    <row r="135" spans="29:32" ht="11.25">
      <c r="AC135" s="50"/>
      <c r="AD135" s="50"/>
      <c r="AE135" s="50"/>
      <c r="AF135" s="50"/>
    </row>
    <row r="136" spans="29:32" ht="11.25">
      <c r="AC136" s="50"/>
      <c r="AD136" s="50"/>
      <c r="AE136" s="50"/>
      <c r="AF136" s="50"/>
    </row>
    <row r="137" spans="29:32" ht="11.25">
      <c r="AC137" s="50"/>
      <c r="AD137" s="50"/>
      <c r="AE137" s="50"/>
      <c r="AF137" s="50"/>
    </row>
    <row r="138" spans="29:32" ht="11.25">
      <c r="AC138" s="50"/>
      <c r="AD138" s="50"/>
      <c r="AE138" s="50"/>
      <c r="AF138" s="50"/>
    </row>
    <row r="139" spans="29:32" ht="11.25">
      <c r="AC139" s="50"/>
      <c r="AD139" s="50"/>
      <c r="AE139" s="50"/>
      <c r="AF139" s="50"/>
    </row>
    <row r="140" spans="29:32" ht="11.25">
      <c r="AC140" s="50"/>
      <c r="AD140" s="50"/>
      <c r="AE140" s="50"/>
      <c r="AF140" s="50"/>
    </row>
    <row r="141" spans="29:32" ht="11.25">
      <c r="AC141" s="50"/>
      <c r="AD141" s="50"/>
      <c r="AE141" s="50"/>
      <c r="AF141" s="50"/>
    </row>
    <row r="142" spans="29:32" ht="11.25">
      <c r="AC142" s="50"/>
      <c r="AD142" s="50"/>
      <c r="AE142" s="50"/>
      <c r="AF142" s="50"/>
    </row>
    <row r="143" spans="29:32" ht="11.25">
      <c r="AC143" s="50"/>
      <c r="AD143" s="50"/>
      <c r="AE143" s="50"/>
      <c r="AF143" s="50"/>
    </row>
    <row r="144" spans="29:32" ht="11.25">
      <c r="AC144" s="50"/>
      <c r="AD144" s="50"/>
      <c r="AE144" s="50"/>
      <c r="AF144" s="50"/>
    </row>
    <row r="145" spans="29:32" ht="11.25">
      <c r="AC145" s="50"/>
      <c r="AD145" s="50"/>
      <c r="AE145" s="50"/>
      <c r="AF145" s="50"/>
    </row>
    <row r="146" spans="29:32" ht="11.25">
      <c r="AC146" s="50"/>
      <c r="AD146" s="50"/>
      <c r="AE146" s="50"/>
      <c r="AF146" s="50"/>
    </row>
    <row r="147" spans="29:32" ht="11.25">
      <c r="AC147" s="50"/>
      <c r="AD147" s="50"/>
      <c r="AE147" s="50"/>
      <c r="AF147" s="50"/>
    </row>
    <row r="148" spans="29:32" ht="11.25">
      <c r="AC148" s="50"/>
      <c r="AD148" s="50"/>
      <c r="AE148" s="50"/>
      <c r="AF148" s="50"/>
    </row>
    <row r="149" spans="29:32" ht="11.25">
      <c r="AC149" s="50"/>
      <c r="AD149" s="50"/>
      <c r="AE149" s="50"/>
      <c r="AF149" s="50"/>
    </row>
    <row r="150" spans="29:32" ht="11.25">
      <c r="AC150" s="50"/>
      <c r="AD150" s="50"/>
      <c r="AE150" s="50"/>
      <c r="AF150" s="50"/>
    </row>
    <row r="151" spans="29:32" ht="11.25">
      <c r="AC151" s="50"/>
      <c r="AD151" s="50"/>
      <c r="AE151" s="50"/>
      <c r="AF151" s="50"/>
    </row>
    <row r="152" spans="29:32" ht="11.25">
      <c r="AC152" s="50"/>
      <c r="AD152" s="50"/>
      <c r="AE152" s="50"/>
      <c r="AF152" s="50"/>
    </row>
    <row r="153" spans="29:32" ht="11.25">
      <c r="AC153" s="50"/>
      <c r="AD153" s="50"/>
      <c r="AE153" s="50"/>
      <c r="AF153" s="50"/>
    </row>
    <row r="154" spans="29:32" ht="11.25">
      <c r="AC154" s="50"/>
      <c r="AD154" s="50"/>
      <c r="AE154" s="50"/>
      <c r="AF154" s="50"/>
    </row>
    <row r="155" spans="29:32" ht="11.25">
      <c r="AC155" s="50"/>
      <c r="AD155" s="50"/>
      <c r="AE155" s="50"/>
      <c r="AF155" s="50"/>
    </row>
    <row r="156" spans="29:32" ht="11.25">
      <c r="AC156" s="50"/>
      <c r="AD156" s="50"/>
      <c r="AE156" s="50"/>
      <c r="AF156" s="50"/>
    </row>
    <row r="157" spans="29:32" ht="11.25">
      <c r="AC157" s="50"/>
      <c r="AD157" s="50"/>
      <c r="AE157" s="50"/>
      <c r="AF157" s="50"/>
    </row>
    <row r="158" spans="29:32" ht="11.25">
      <c r="AC158" s="50"/>
      <c r="AD158" s="50"/>
      <c r="AE158" s="50"/>
      <c r="AF158" s="50"/>
    </row>
    <row r="159" spans="29:32" ht="11.25">
      <c r="AC159" s="50"/>
      <c r="AD159" s="50"/>
      <c r="AE159" s="50"/>
      <c r="AF159" s="50"/>
    </row>
    <row r="160" spans="29:32" ht="11.25">
      <c r="AC160" s="50"/>
      <c r="AD160" s="50"/>
      <c r="AE160" s="50"/>
      <c r="AF160" s="50"/>
    </row>
    <row r="161" spans="29:32" ht="11.25">
      <c r="AC161" s="50"/>
      <c r="AD161" s="50"/>
      <c r="AE161" s="50"/>
      <c r="AF161" s="50"/>
    </row>
    <row r="162" spans="29:32" ht="11.25">
      <c r="AC162" s="50"/>
      <c r="AD162" s="50"/>
      <c r="AE162" s="50"/>
      <c r="AF162" s="50"/>
    </row>
    <row r="163" spans="29:32" ht="11.25">
      <c r="AC163" s="50"/>
      <c r="AD163" s="50"/>
      <c r="AE163" s="50"/>
      <c r="AF163" s="50"/>
    </row>
    <row r="164" spans="29:32" ht="11.25">
      <c r="AC164" s="50"/>
      <c r="AD164" s="50"/>
      <c r="AE164" s="50"/>
      <c r="AF164" s="50"/>
    </row>
    <row r="165" spans="29:32" ht="11.25">
      <c r="AC165" s="50"/>
      <c r="AD165" s="50"/>
      <c r="AE165" s="50"/>
      <c r="AF165" s="50"/>
    </row>
    <row r="166" spans="29:32" ht="11.25">
      <c r="AC166" s="50"/>
      <c r="AD166" s="50"/>
      <c r="AE166" s="50"/>
      <c r="AF166" s="50"/>
    </row>
    <row r="167" spans="29:32" ht="11.25">
      <c r="AC167" s="50"/>
      <c r="AD167" s="50"/>
      <c r="AE167" s="50"/>
      <c r="AF167" s="50"/>
    </row>
    <row r="168" spans="29:32" ht="11.25">
      <c r="AC168" s="50"/>
      <c r="AD168" s="50"/>
      <c r="AE168" s="50"/>
      <c r="AF168" s="50"/>
    </row>
    <row r="169" spans="29:32" ht="11.25">
      <c r="AC169" s="50"/>
      <c r="AD169" s="50"/>
      <c r="AE169" s="50"/>
      <c r="AF169" s="50"/>
    </row>
    <row r="170" spans="29:32" ht="11.25">
      <c r="AC170" s="50"/>
      <c r="AD170" s="50"/>
      <c r="AE170" s="50"/>
      <c r="AF170" s="50"/>
    </row>
    <row r="171" spans="29:32" ht="11.25">
      <c r="AC171" s="50"/>
      <c r="AD171" s="50"/>
      <c r="AE171" s="50"/>
      <c r="AF171" s="50"/>
    </row>
    <row r="172" spans="29:32" ht="11.25">
      <c r="AC172" s="50"/>
      <c r="AD172" s="50"/>
      <c r="AE172" s="50"/>
      <c r="AF172" s="50"/>
    </row>
    <row r="173" spans="29:32" ht="11.25">
      <c r="AC173" s="50"/>
      <c r="AD173" s="50"/>
      <c r="AE173" s="50"/>
      <c r="AF173" s="50"/>
    </row>
  </sheetData>
  <mergeCells count="20">
    <mergeCell ref="A23:B23"/>
    <mergeCell ref="A24:B24"/>
    <mergeCell ref="A25:B25"/>
    <mergeCell ref="A26:B26"/>
    <mergeCell ref="A21:B21"/>
    <mergeCell ref="A22:B22"/>
    <mergeCell ref="A11:A12"/>
    <mergeCell ref="A13:A14"/>
    <mergeCell ref="A15:A16"/>
    <mergeCell ref="A17:A18"/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2005-10-25T09:58:02Z</dcterms:created>
  <dcterms:modified xsi:type="dcterms:W3CDTF">2005-10-25T12:17:42Z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-317291951</vt:i4>
  </property>
  <property fmtid="{D5CDD505-2E9C-101B-9397-08002B2CF9AE}" pid="4" name="_EmailSubje">
    <vt:lpwstr>Weekend Top 10 - Revised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